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<sst xmlns="http://schemas.openxmlformats.org/spreadsheetml/2006/main" count="4234" uniqueCount="2947">
  <si>
    <t>Nông Văn Thương</t>
  </si>
  <si>
    <t>116/QĐ-CCTHA, ngày 31/7/2015</t>
  </si>
  <si>
    <t>47</t>
  </si>
  <si>
    <t>Đặng Thị Như</t>
  </si>
  <si>
    <t>242 Hùng Vương, TT Ea Tling, huện Cư Jut, tỉnh Đăk Nông</t>
  </si>
  <si>
    <t>104/QĐ-CCTHA, ngày 31/7/2015</t>
  </si>
  <si>
    <t>Bản án số 16/2011/DSST ngày 22/3/2011 của TAND huyện Cư Jut</t>
  </si>
  <si>
    <t>48</t>
  </si>
  <si>
    <t>49</t>
  </si>
  <si>
    <t>Đỗ Thiên Bình</t>
  </si>
  <si>
    <t>TDP 8, TT Ea Tling, huyện Cư Jut, tỉnh Đăk Nông</t>
  </si>
  <si>
    <t>Bản án số 31/2012/DSST ngày 07/8/2012 của TAND huyện Cư Jut</t>
  </si>
  <si>
    <t>50</t>
  </si>
  <si>
    <t>Sầm Phúc Minh</t>
  </si>
  <si>
    <t>110/QĐ-CCTHA, ngày 31/7/2015</t>
  </si>
  <si>
    <t>Bản án số 35/2012/DSST ngày 12/9/2012 của TAND huyện Cư Jut</t>
  </si>
  <si>
    <t>51</t>
  </si>
  <si>
    <t>Nguyễn Thị Nga</t>
  </si>
  <si>
    <t>80/QĐ-CCTHA, ngày 31/7/2015</t>
  </si>
  <si>
    <t>Bản án số 17/2012/DSST ngày 17/9/2012 của TAND huyện Cư Jut</t>
  </si>
  <si>
    <t>52</t>
  </si>
  <si>
    <t>53</t>
  </si>
  <si>
    <t>Trần Thị Mai</t>
  </si>
  <si>
    <t>TDP 3, TT Ea Tling, huyện Cư Jut, tỉnh Đăk Nông</t>
  </si>
  <si>
    <t>91/QĐ-CCTHA, ngày 31/7/2015</t>
  </si>
  <si>
    <t>Bản án số 62/2013/DSST ngày 07/6/2013 của TAND huyện Cư Jut</t>
  </si>
  <si>
    <t>54</t>
  </si>
  <si>
    <t>Đặng Thị Mỳ</t>
  </si>
  <si>
    <t>79/QĐ-CCTHA, ngày 31/7/2015</t>
  </si>
  <si>
    <t>55</t>
  </si>
  <si>
    <t>56</t>
  </si>
  <si>
    <t>thôn 6, xã Trúc Sơn, huyện Cư Jut, tỉnh Đăk Nông</t>
  </si>
  <si>
    <t>Bản án số 97/2013/HSST ngày 12/4/2013 của TAND TP. Buôn Ma Thuột</t>
  </si>
  <si>
    <t>57</t>
  </si>
  <si>
    <t>58</t>
  </si>
  <si>
    <t>Lê Công Ngà</t>
  </si>
  <si>
    <t>142/QĐ-CCTHA, ngày 31/7/2015</t>
  </si>
  <si>
    <t>59</t>
  </si>
  <si>
    <t>Đoàn Văn Duy</t>
  </si>
  <si>
    <t>thôn 1, xã Nam Dong, huyện Cư Jut, tỉnh Đăk Nông</t>
  </si>
  <si>
    <t>21/QĐ-CCTHA, ngày 20/7/2015</t>
  </si>
  <si>
    <t>Bản án số 46/2013/HSST ngày 06/9//2013 của TAND huyện Cư Jut</t>
  </si>
  <si>
    <t>60</t>
  </si>
  <si>
    <t>Lường Hữu Quân</t>
  </si>
  <si>
    <t>thôn Trung Tâm, xã Đăk Wil, huyện Cư Jut, tỉnh Đăk Nông</t>
  </si>
  <si>
    <t>19/QĐ-CCTHA, ngày 20/7/2015</t>
  </si>
  <si>
    <t>Bản án số 03/2015/HSST ngày 23/01/2015 của TAND huyện Cư Jut</t>
  </si>
  <si>
    <t>61</t>
  </si>
  <si>
    <t>Vũ Đức Hán</t>
  </si>
  <si>
    <t>62</t>
  </si>
  <si>
    <t xml:space="preserve">Phạm Thị Mai </t>
  </si>
  <si>
    <t>08/QĐ-CCTHA, ngày 20/7/2015</t>
  </si>
  <si>
    <t>Bản án số 09/2015/HSST ngày 03/3/2015 của TAND huyện Cư Jut</t>
  </si>
  <si>
    <t>63</t>
  </si>
  <si>
    <t>Nguyễn Thúy Nhài</t>
  </si>
  <si>
    <t>64</t>
  </si>
  <si>
    <t>Lý Văn Pèng</t>
  </si>
  <si>
    <t>thôn 12, xã Đăk Rông, huyện Cư Jut, tỉnh Đăk Nông</t>
  </si>
  <si>
    <t>13/QĐ-CCTHA, ngày 20/7/2015</t>
  </si>
  <si>
    <t>Bản án số 07/2015/HSST ngày22/01/2015 của TAND huyện Cư Jut</t>
  </si>
  <si>
    <t>65</t>
  </si>
  <si>
    <t>Nguyễn Ngọc Đình</t>
  </si>
  <si>
    <t>228 Hùng Vương, TT Ea Tling, huện Cư Jut, tỉnh Đặk Nông</t>
  </si>
  <si>
    <t>06/QĐ-CCTHA, ngày 20/7/2015</t>
  </si>
  <si>
    <t>66</t>
  </si>
  <si>
    <t>Nguyễn Văn Nhân</t>
  </si>
  <si>
    <t>thôn 2, xã Nam Dong, huyện Cư Jut, tỉnh Đăk Nông</t>
  </si>
  <si>
    <t>67</t>
  </si>
  <si>
    <t>Nguyễn Xuân Thành, Ngân Thị Liên</t>
  </si>
  <si>
    <t>24/QĐ-CCTHA, ngày 20/7/2015</t>
  </si>
  <si>
    <t>Bản án số 02/2014/QĐST-DS ngày 16/01/2014 của TAND huyện Cư Jut</t>
  </si>
  <si>
    <t>68</t>
  </si>
  <si>
    <t>Trịnh Văn Quỳnh</t>
  </si>
  <si>
    <t>thôn 10, xã Nam Dong, huyện Cư Jut, tỉnh Đăk Nông</t>
  </si>
  <si>
    <t>10/QĐ-CCTHA, ngày 20/7/2015</t>
  </si>
  <si>
    <t>Bản án số 46/2013/QĐST-DS ngày 30/9/2013 của TAND huyện Cư Jut</t>
  </si>
  <si>
    <t>69</t>
  </si>
  <si>
    <t>Nguyễn Văn Thọ +4BC</t>
  </si>
  <si>
    <t>32/QĐ-CCTHA, ngày 20/7/2015</t>
  </si>
  <si>
    <t>Bản án số 11/2014/HSST ngày 03/4/2014 của TAND huyện Cư Jut</t>
  </si>
  <si>
    <t>70</t>
  </si>
  <si>
    <t>Khối 1, TT Ea Tling, huyện Cư Jut, tỉnh Đăk Nông</t>
  </si>
  <si>
    <t>11/QĐ-CCTHA, ngày 20/7/2015</t>
  </si>
  <si>
    <t>Bản án số 76/2013/HSST ngày 26/9//2013 của TAND tỉnh Đăk Nông</t>
  </si>
  <si>
    <t>71</t>
  </si>
  <si>
    <t>thôn Trung Tâm, xã Ea Pô, huyện Cư Jut, tỉnh Đăk Nông</t>
  </si>
  <si>
    <t>14/QĐ-CCTHA, ngày 20/7/2015</t>
  </si>
  <si>
    <t>Bản án số 64/2013/HSST ngày 03/12/2013 của TAND huyện Cư Jut</t>
  </si>
  <si>
    <t>72</t>
  </si>
  <si>
    <t>Lê Thị Tường Vân</t>
  </si>
  <si>
    <t>27/QĐ-CCTHA, ngày 20/7/2015</t>
  </si>
  <si>
    <t>Bản án số 25/2011/QĐST-DS ngày 30/8/2011 của TAND huyện Cư Jut</t>
  </si>
  <si>
    <t>73</t>
  </si>
  <si>
    <t>28/QĐ-CCTHA, ngày 20/7/2015</t>
  </si>
  <si>
    <t>Bản án số 23/2011/QĐST-DS ngày 09/5/2011 của TAND huyện Cư Jut</t>
  </si>
  <si>
    <t>74</t>
  </si>
  <si>
    <t>Trần Thị Hiền</t>
  </si>
  <si>
    <t>20/QĐ-CCTHA, ngày 20/7/2015</t>
  </si>
  <si>
    <t>Bản án số 26/2011/QĐST-DS ngày 12/5/2011 của TAND huyện Cư Jut</t>
  </si>
  <si>
    <t>75</t>
  </si>
  <si>
    <t>35/2012/HSST
16/7/2012
TAND huyện
Tuy Đức, tỉnh Đăk Nông</t>
  </si>
  <si>
    <t>Nguyễn Thị Thu Hiền</t>
  </si>
  <si>
    <t>Tổ dân phố 8, TT Đăk Mil</t>
  </si>
  <si>
    <t>AP:5.787</t>
  </si>
  <si>
    <t>19/QĐ-CCTHA 
22/7/2015</t>
  </si>
  <si>
    <t>09/2012/QĐ-CNTT
29/3/2012
TAND huyện
Đăk Mil</t>
  </si>
  <si>
    <t>Lê Xuân Trùng Dương + Nguyễn Thị Thu Hiền</t>
  </si>
  <si>
    <t>AP: 6.096</t>
  </si>
  <si>
    <t>20/QĐ-CCTHA 
22/7/2015</t>
  </si>
  <si>
    <t>20/2013/QĐST-DS
10/5/2013
TAND huyện
Đăk Mil</t>
  </si>
  <si>
    <t>Trần Khánh Hào + Triệu Văn Dậu</t>
  </si>
  <si>
    <t>AP + PSC:
Hào: 5.200
Dậu: 15.200</t>
  </si>
  <si>
    <t>Điểm a,c</t>
  </si>
  <si>
    <t>21/QĐ-CCTHA 
22/7/2015</t>
  </si>
  <si>
    <t>48/2013/HSST
27/9/2013
TAND huyện
Đăk Mil</t>
  </si>
  <si>
    <t>Đặng Văn Kính</t>
  </si>
  <si>
    <t>AP: 3.250</t>
  </si>
  <si>
    <t>22/QĐ-CCTHA 
22/7/2015</t>
  </si>
  <si>
    <t>33/2014/QĐST-DS
26/8/2014
TAND huyện
Đăk Mil</t>
  </si>
  <si>
    <t>Trịnh Văn Sơn</t>
  </si>
  <si>
    <t>Thôn 1, xã Đăk R'La</t>
  </si>
  <si>
    <t>PSC + Tr.T: 
15.750</t>
  </si>
  <si>
    <t>23/QĐ-CCTHA 
22/7/2015</t>
  </si>
  <si>
    <t>334/2013/HSPT
26/9/2013
TANDTC tại
Đà Nẵng</t>
  </si>
  <si>
    <t>Phan Quang Duy</t>
  </si>
  <si>
    <t>AP: 77.540</t>
  </si>
  <si>
    <t>24/QĐ-CCTHA 
22/7/2015</t>
  </si>
  <si>
    <t>62/2014/HSST
30/9/2014
TAND tỉnh
Đăk Nông</t>
  </si>
  <si>
    <t>Trần Văn Bình</t>
  </si>
  <si>
    <t>AP: 716</t>
  </si>
  <si>
    <t>25/QĐ-CCTHA 
22/7/2015</t>
  </si>
  <si>
    <t>04/2012/HSST
24/3/2012
Tòa Quân sự Khu vực 2, Quân Khu 5</t>
  </si>
  <si>
    <t>Đồng Quốc Trường</t>
  </si>
  <si>
    <t>AP + Tr.T: 1.455</t>
  </si>
  <si>
    <t>26/QĐ-CCTHA 
22/7/2015</t>
  </si>
  <si>
    <t>13/2015/HSST
10/02/2015
TAND huyện
Đăk Song, tỉnh Đăk Nông</t>
  </si>
  <si>
    <t>AP: 400</t>
  </si>
  <si>
    <t>27/QĐ-CCTHA 
22/7/2015</t>
  </si>
  <si>
    <t>68/2015/HSPT
23/6/2015
TAND tỉnh
Đăk Nông</t>
  </si>
  <si>
    <t>Trần Nhật Thanh
Nguyễn Thị Minh Hằng</t>
  </si>
  <si>
    <t>Đức Ái, Đức Mạnh, Đăk Mil</t>
  </si>
  <si>
    <t>Án phí DSST:
 1.120</t>
  </si>
  <si>
    <t>X</t>
  </si>
  <si>
    <t>Không
 có tài sản</t>
  </si>
  <si>
    <t>01/25.4.2005
TAND H. 
Đăk Mil</t>
  </si>
  <si>
    <t>Lê Hoàng Hà</t>
  </si>
  <si>
    <t>Đức Lợi, Đức Mạnh, Đăk Mil</t>
  </si>
  <si>
    <t>Án phí: 2.175</t>
  </si>
  <si>
    <t>Không
 có tài sản, bỏ đi khỏi địa phương</t>
  </si>
  <si>
    <t>143/20.12.2007
TANDTC Đà 
Nẵng</t>
  </si>
  <si>
    <t>Nguyễn Tấn Tứ
Lê Thanh Cường
Hồ Minh Sơn
Trần Văn Hiệp</t>
  </si>
  <si>
    <t>Đức Lợi, Đức Mạnh, Đăk Mil
Đức An, Đức Mạnh, Đăk Mil
Đức Trung, Đức Mạnh, Đăk Mil
Đức Thắng, Đức Mạnh, Đăk Mil</t>
  </si>
  <si>
    <t>Án phí HSST: 
200
Phạt: 20.000</t>
  </si>
  <si>
    <t>37/22.7.2009
TAND H. Đăk Mil</t>
  </si>
  <si>
    <t>Nguyễn Văn Chính</t>
  </si>
  <si>
    <t>Đức Hòa, Đức Mạnh, Đăk Mil</t>
  </si>
  <si>
    <t>Phạt: 4.000</t>
  </si>
  <si>
    <t>25/31.5.2010
TAND H. Đăk Song</t>
  </si>
  <si>
    <t>Nguyễn Thị Hứa</t>
  </si>
  <si>
    <t>Án phí DSST: 
2.200</t>
  </si>
  <si>
    <t>09/22.02.2006 
TAND H. Đăk Mil</t>
  </si>
  <si>
    <t>Trương Cường</t>
  </si>
  <si>
    <t>Đức Thắng, Đức Mạnh, Đăk Mil</t>
  </si>
  <si>
    <t>Án phí HSST + Phạt
4.850</t>
  </si>
  <si>
    <t>61/22.12.2003
TAND H. Đăk Mil</t>
  </si>
  <si>
    <t>Lê Văn Hưởng</t>
  </si>
  <si>
    <t>Xuân Phong, Đức Minh, Đăk Mil</t>
  </si>
  <si>
    <t>Án phí HSST + Phạt
1.250</t>
  </si>
  <si>
    <t>42/06.3.2003
TAND TP. Buôn
Ma Thuột</t>
  </si>
  <si>
    <t>Phan Quốc Anh</t>
  </si>
  <si>
    <t>Phương Trạch, Đăk Săk, Đăk Mil</t>
  </si>
  <si>
    <t>Án phí HSST + DSST
983.384</t>
  </si>
  <si>
    <t>03/14.01.2011</t>
  </si>
  <si>
    <t>Quảng Đại Dĩ
Y Bi
Y Chrem
Y Vor
Y Thoăk
Huỳnh Văn Hải</t>
  </si>
  <si>
    <t>Đồng trú tại: Buôn Jun Juh, 
Đăk Săk, Đăk Mil</t>
  </si>
  <si>
    <t>Án phí + Truy
 thu sung
 công: 5.343</t>
  </si>
  <si>
    <t>56/11.5.2010
TAND tỉnh
Đăk Nông</t>
  </si>
  <si>
    <t>Nguyễn Văn Thức</t>
  </si>
  <si>
    <t>Xuân Hòa, Đức Minh, Đăk Mil</t>
  </si>
  <si>
    <t>Án phí HSST + Phạt
3.200</t>
  </si>
  <si>
    <t>35/21.6.2013
TAND H. Đăk Mil</t>
  </si>
  <si>
    <t>Nguyễn Huy Cường
Vi Văn Đoạn</t>
  </si>
  <si>
    <t>Kẻ Đọng, Đức Minh, Đăk Mil
TDP 09, Đăk Mil, Đăk Mil</t>
  </si>
  <si>
    <t>Án phí: 2.254</t>
  </si>
  <si>
    <t>82/20.12.2012
TAND H. Đăk Mil</t>
  </si>
  <si>
    <t>Nguyễn VĂn Đài</t>
  </si>
  <si>
    <t>Ea Pô, Cư Jut, Đăk Nông</t>
  </si>
  <si>
    <t>77/QĐ-CCTHA, ngày 31/7/2015</t>
  </si>
  <si>
    <r>
      <t xml:space="preserve"> Bản</t>
    </r>
    <r>
      <rPr>
        <sz val="8"/>
        <rFont val="Times New Roman"/>
        <family val="1"/>
      </rPr>
      <t xml:space="preserve"> án số 14/2011/HSPT ngày 12/7/2011 của TAND tỉnh Đăk Nông</t>
    </r>
  </si>
  <si>
    <t>Thới Thanh Luân, Nguyễn Thị Kim Anh</t>
  </si>
  <si>
    <t>tổ 2, TT Ea Tling, huyện Cư Jut, tỉnh Đăk Nông</t>
  </si>
  <si>
    <t>Nguyễn Thành Thế + Dư</t>
  </si>
  <si>
    <t>66/28.9.2015</t>
  </si>
  <si>
    <t>01/2012/HSGĐ-ST ngày 04/5/2012 của TAND huyện Tuy Đức</t>
  </si>
  <si>
    <t>Nguyễn Văn Giàu</t>
  </si>
  <si>
    <t>Thôn 3, xã Đắk Búk So, Tuy Đức</t>
  </si>
  <si>
    <t>27/17.9.2015</t>
  </si>
  <si>
    <t>28/2013/QĐST-DS ngày 24/12/2013 của TAND huyện Tuy Đức</t>
  </si>
  <si>
    <t>Hoàng Văn Hiển</t>
  </si>
  <si>
    <t>Thôn 4, xã Đắk Búk So, Tuy Đức</t>
  </si>
  <si>
    <t>26/17.9.2015</t>
  </si>
  <si>
    <t xml:space="preserve">193/2013/HSPT ngày 22/5/2013 của TAND tối cao tại Đà Nẵng </t>
  </si>
  <si>
    <t>Nguyễn Thị Thúy</t>
  </si>
  <si>
    <t>Bon Đắk Huýt, xã Quảng Trực, Huyện Tuy Đức, Đắk Nông</t>
  </si>
  <si>
    <t>36/24.9.2015</t>
  </si>
  <si>
    <t>08/2014/HSST ngày 16/4/2014 của TAND huyện Đắk G'Long</t>
  </si>
  <si>
    <t>Hoàng Văn Thế</t>
  </si>
  <si>
    <t>Thôn 8, xã Đắk Búk So, huyện Tuy Đức, Đắk Nông</t>
  </si>
  <si>
    <t>25/17.9.2015</t>
  </si>
  <si>
    <t>23/2014/HSST ngày 04/6/2014 của TAND huyện Cư Jút, Đắk Nông</t>
  </si>
  <si>
    <t>Đoàn Văn Thượng</t>
  </si>
  <si>
    <t>Thôn 7, xã Đắk Ngo, huyện Tuy Đức, Đắk Nông</t>
  </si>
  <si>
    <t>43/25.9.2015</t>
  </si>
  <si>
    <t>36/2015/HST ngày 25/5/2005 TAND h. Đức Trọng, tỉnh Lâm Đồng</t>
  </si>
  <si>
    <t>39/25.9.2015</t>
  </si>
  <si>
    <t>112/2008/HSPT ngày 03/7/2008 của TAND tỉnh Đắk Lắk</t>
  </si>
  <si>
    <t>Lê Xuân Hòa</t>
  </si>
  <si>
    <t>Thôn 3, xã Quảng Tân, Tuy Đức, Đăk Nông</t>
  </si>
  <si>
    <t>01/12.10.2015</t>
  </si>
  <si>
    <t>18/2014/HSST ngày 28/5/2014 của TAND huyện Tuy Đức</t>
  </si>
  <si>
    <t>Lê Hữu Hậu</t>
  </si>
  <si>
    <t>Thôn Tuy Đức, Đăk Búk So, Tuy Đức</t>
  </si>
  <si>
    <t>29/17.9.2015</t>
  </si>
  <si>
    <t>36/2014/HSST ngày 30/7/2014 TAND huyện Tuy Đức</t>
  </si>
  <si>
    <t xml:space="preserve">Bon Bu Prăng, Quảng Trực, Tuy Đức, Đăk Nông </t>
  </si>
  <si>
    <t>268/2014/HSST ngày 30/9/2014</t>
  </si>
  <si>
    <t>BÀN VĂN THẮNG</t>
  </si>
  <si>
    <t>Tiểu khu 1528, Quảng Trực, Tuy Đức, Đak Nông</t>
  </si>
  <si>
    <t>21/08.9.2015</t>
  </si>
  <si>
    <t>09/2014/HSST ngày 10/4/2014</t>
  </si>
  <si>
    <t>QUÁCH VĂN HẢI,</t>
  </si>
  <si>
    <t xml:space="preserve">Thôn 10, Quảng Tân, Tuy Đức, Đăk Nông </t>
  </si>
  <si>
    <t>07/2014/HSST ngày 08/5/2015</t>
  </si>
  <si>
    <t xml:space="preserve">ĐẶNG VĂN NAM, </t>
  </si>
  <si>
    <t xml:space="preserve">Thôn 4, Đăk Buk So, Tuy Đức, Đăk Nông </t>
  </si>
  <si>
    <t>46/25.9.2015</t>
  </si>
  <si>
    <t>05/2014/DSST ngày 30/9/2014</t>
  </si>
  <si>
    <t xml:space="preserve">TRỊNH CÔNG LIM, </t>
  </si>
  <si>
    <t xml:space="preserve">Thôn 2, Đăk Buk So, Tuy Đức, Đăk Nông </t>
  </si>
  <si>
    <t>51/25.9.2015</t>
  </si>
  <si>
    <t>34/2014/HSST ngày 18/7/2014</t>
  </si>
  <si>
    <t xml:space="preserve">VŨ ĐỨC QUYỀN, </t>
  </si>
  <si>
    <t xml:space="preserve">Thôn 3, Đăk Buk So, Tuy Đức, Đăk Nông </t>
  </si>
  <si>
    <t>19/08/9/2015</t>
  </si>
  <si>
    <t>105/HSST ngày 06/8/2013</t>
  </si>
  <si>
    <t xml:space="preserve">NGUYỄN VĂN THẾ, </t>
  </si>
  <si>
    <t xml:space="preserve">Thôn 4, Quảng Tâm, Tuy Đức, Đăk Nông </t>
  </si>
  <si>
    <t>18/08/9/2015</t>
  </si>
  <si>
    <t>31/2014/HSST ngày 17/7/2014</t>
  </si>
  <si>
    <t xml:space="preserve">PHẠM VĂN THƯ, </t>
  </si>
  <si>
    <t>Bon Bu Dăr, Quảng Trực, Tuy Đức, Đăk Nông</t>
  </si>
  <si>
    <t>61/25.9.2015</t>
  </si>
  <si>
    <t>Bản án số 32/2015/QĐST-DS ngày 09/9/2015 của TAND huyện Cư Jut</t>
  </si>
  <si>
    <t>Trần Văn Hiển, Nguyễn Thị Nụ</t>
  </si>
  <si>
    <t>03/QĐ-CCTHA, ngày 15/10/2015</t>
  </si>
  <si>
    <t>Bản án số 18/2015/DSST ngày 01/9/2015 của TAND huyện Cư Jut</t>
  </si>
  <si>
    <t>Trương Công Hoa, Vũ Thị Hường</t>
  </si>
  <si>
    <t>04/QĐ-CCTHA, ngày 15/10/2015</t>
  </si>
  <si>
    <t>Bản án số 41/2015/DSPT ngày 27/11/2015 của TAND tỉnh Đăk Nông</t>
  </si>
  <si>
    <t>Lê Văn Chung, Phạm Thị Hảo</t>
  </si>
  <si>
    <t>thôn 11, xa Nam Dong, huyện Cư Jut, tỉnh Đăk Nông</t>
  </si>
  <si>
    <t>05/QĐ-CCTHA, ngày 15/10/2015</t>
  </si>
  <si>
    <t>Bản án số 01/2016/QĐST-DS ngày 07/01/2016 của TAND huyện Cư Jut</t>
  </si>
  <si>
    <t>Bản án số 12/2012/QĐST-DS ngày 28/5/2012 của TAND huyện Cư Jut</t>
  </si>
  <si>
    <t xml:space="preserve">Bản án số 06/2011/QĐST-DS ngày 25/01/2011 của TAND huyện Cư Jut; </t>
  </si>
  <si>
    <t>117/2012/HSPT ngày 20/11/2012 TAND tỉnh Đăk Nông</t>
  </si>
  <si>
    <t>163/QĐ-CCTHA, ngày 20/9/2015</t>
  </si>
  <si>
    <t>Bản án số 16/2011/QĐST-DS ngày 22/3/2011 của TAND huyện Cư Jut</t>
  </si>
  <si>
    <t>Hứa Văn Lìm</t>
  </si>
  <si>
    <t>139/QĐ-CCTHA, ngày 31/7/2016</t>
  </si>
  <si>
    <t>thôn 9, xã Đăk Rông, huyện Cư Jut, tỉnh Đắk Nông</t>
  </si>
  <si>
    <t>61/QĐ-CCTHA, ngày 20/7/2017</t>
  </si>
  <si>
    <t>Bản án số 95/2014/HSST ngày 26/11/2014 của TAND huyện Cư Jut</t>
  </si>
  <si>
    <t>thôn 8, xã Nam Dong, huyện Cư Jut, tỉnh Đắk Nông</t>
  </si>
  <si>
    <t>07/QĐ-CCTHA, ngày 20/7/2018</t>
  </si>
  <si>
    <t>Bản án số 09/2015/HSST ngày 13/03/2015 của TAND huyện Cư Jut</t>
  </si>
  <si>
    <t>thôn Trung Tâm, xã Nam Dong, huyện Cư Jut, tỉnh Đắk Nông</t>
  </si>
  <si>
    <t>18/QĐ-CCTHA, ngày 20/7/2019</t>
  </si>
  <si>
    <t>Bản án số 39/2015/HSPT ngày 21/4/2015 của TAND tỉnh Đăk Nông</t>
  </si>
  <si>
    <t>133</t>
  </si>
  <si>
    <t>Trần Công Khá, Phạm Thị Bích Phượng</t>
  </si>
  <si>
    <t>thôn 9, xã Tâm Thắng, huyện Cư Jut, tỉnh Đắk Nông</t>
  </si>
  <si>
    <t>25/QĐ-CCTHA, ngày 20/7/2018</t>
  </si>
  <si>
    <t>Bản án số 03/2014/QĐST-KDTM ngày 14/5/2014 của TAND huyện Cư Jut</t>
  </si>
  <si>
    <t>134</t>
  </si>
  <si>
    <t>Đạt: phạt 3.000
Mùa: AP 50 + phạt 5000</t>
  </si>
  <si>
    <t>Nguyễn Văn Bình
đc: Thuận Nghĩa, Thuận Hạnh</t>
  </si>
  <si>
    <t>40/QĐ-THA
22/10/2015</t>
  </si>
  <si>
    <t>11/2010/HSST
17/3/2010
TA huyện ĐS
81/2010/HSPT
06/7/2010
TA tỉnh ĐN</t>
  </si>
  <si>
    <t>Phạm Thị Duyên
đc: Thuận Trung, Thuận Hạnh</t>
  </si>
  <si>
    <t>41/QĐ-THA
22/10/2015</t>
  </si>
  <si>
    <t>21/2013/DSST
18/11/2013
TA huyện ĐS</t>
  </si>
  <si>
    <t>Đoàn Văn Thuận
Bùi Thị Hòa
đc: Thuận Tân, Thuận Hạnh</t>
  </si>
  <si>
    <t>42/QĐ-THA
22/10/2015</t>
  </si>
  <si>
    <t xml:space="preserve">01/2005/LHST
07/3/2005
TA huyện ĐS
</t>
  </si>
  <si>
    <t>Phạt+ truy thu</t>
  </si>
  <si>
    <t>Nguyễn Văn Hùng
dcd: Thôn 3, xã Nam Bình</t>
  </si>
  <si>
    <t>12/QĐ-CCTHA
22/10/2015</t>
  </si>
  <si>
    <t>26/2011/HSST
16/6/2011
TA tỉnh Đắk Nông</t>
  </si>
  <si>
    <t>Bùi Thị Duyên
đc: Đắk Hòa 1, xã Đắk Hòa</t>
  </si>
  <si>
    <t>Đắk Hòa 1, Đắk Hòa</t>
  </si>
  <si>
    <t>13/QĐ-CCTHA
22/10/2015</t>
  </si>
  <si>
    <t>04/2012/DSST
27/3/2012
TA huyện ĐS
48/2012/DSPT
30/8/2012
TA tỉnh Đăks Nông</t>
  </si>
  <si>
    <t>14/QĐ-CCTHA
22/10/2015</t>
  </si>
  <si>
    <t>07/2011/DSST
10/8/2011
TA huyện ĐS
12/2011/ĐC-XXPT
20/12/2011
TA tỉnh Đắk Nông</t>
  </si>
  <si>
    <t>Công ty TNHH MTV thương mại đầu tư XNK Tam Dân
đc: Đắk Hòa,x ã Đắk Hòa</t>
  </si>
  <si>
    <t>Đắk Hòa, xã Đắk Hòa</t>
  </si>
  <si>
    <t>15/QĐ-CCTHA
22/10/2015</t>
  </si>
  <si>
    <t>33/2014/DSST
05/5/2014
TA tp. BMT, tỉnh Đắk Lắk</t>
  </si>
  <si>
    <t>Nguyễn Văn Tiên
đc: Thôn Đắk Hòa, xã Đắk Hòa</t>
  </si>
  <si>
    <t>16/QĐ-CCTHA
22/10/2015</t>
  </si>
  <si>
    <t>04/2009/DSST
07/4/2009
TA huyện ĐS</t>
  </si>
  <si>
    <t>Phạm Văn Vũ
Hồ Anh Thơ
đc: Thôn Tân Bình 1, xã Đắk Hòa</t>
  </si>
  <si>
    <t>tân Bình 1, xã Đắk Hòa</t>
  </si>
  <si>
    <t>17/QĐ-CCTHA
22/10/2015</t>
  </si>
  <si>
    <t>46/2009/HSST
09/9/2009
TA huyện ĐS</t>
  </si>
  <si>
    <t>Án phí HS + phạt</t>
  </si>
  <si>
    <t>Đặng Văn Quang
đc: Thôn Đắk Hòa 2, xã Đắk Hòa</t>
  </si>
  <si>
    <t>Đắk Hòa, 2, xã Đăks Hòa</t>
  </si>
  <si>
    <t>18/QĐ-CCTHA
22/10/2015</t>
  </si>
  <si>
    <t>08/2007/HSST
06/11/2007
TA huyện ĐS
29/2008/HSPT
07/3/2008
TA tỉnh ĐN</t>
  </si>
  <si>
    <t>Sung công</t>
  </si>
  <si>
    <t>Phạm Việt Hùng
đc: Thôn 12, thị trấn Đức An (Thôn Đắk Hòa 2, xã Đắk Hòa)</t>
  </si>
  <si>
    <t>THôn 12, thị trấn Đức AN</t>
  </si>
  <si>
    <t>19/QĐ-THA
22/10/2015</t>
  </si>
  <si>
    <t>55/2008/HSST
20/6/2008
TA huyện ĐS</t>
  </si>
  <si>
    <t>APHS+ APDS</t>
  </si>
  <si>
    <t>Nguyễn Văn Thành
Phạm thị Ái
đc: Thôn 10, xã Nam Bình</t>
  </si>
  <si>
    <t>20/QĐ-THA
22/10/2015</t>
  </si>
  <si>
    <t>35/2010/HSST
10/8/2010
TA huyện ĐS
111/2010/HSPT
30/9/2010
TA tỉnh Đn</t>
  </si>
  <si>
    <t>Nguyễn Văn Tuấn
đc: Thôn 3, xã Thuận hà</t>
  </si>
  <si>
    <t>Thôn 3, Thuận Hà</t>
  </si>
  <si>
    <t>21/QĐ-THA
22/10/2015</t>
  </si>
  <si>
    <t>48/2011/HSST
11/11/2015
TA huyện Tuy Đức</t>
  </si>
  <si>
    <t>Đoàn Văn Quân
đc: Thôn 5, xã Thuận Hà</t>
  </si>
  <si>
    <t>THôn 5,Thuận Hà</t>
  </si>
  <si>
    <t>22/QĐ-THA
22/10/2015</t>
  </si>
  <si>
    <t>93/2007/HSST
07/9/2007
TA tỉnh Đắk Nông
138/2007/HSPT
19/12/2007
Tòa PT TATC tại Đà Nẵng</t>
  </si>
  <si>
    <t>Lý Chằn Tòng
đc: Thôn Đầm Giỏ,x ã Thuận Hà</t>
  </si>
  <si>
    <t>Đầm Giỏ, Thuận Hà</t>
  </si>
  <si>
    <t>23/QĐ-THA
22/10/2015</t>
  </si>
  <si>
    <t>21/2008/HSST
03/1/2008
TA huyện ĐS</t>
  </si>
  <si>
    <t>APHS+APDS</t>
  </si>
  <si>
    <t>Trần Văn Cản
đ:C Thôn 8, xã Thuận Hà</t>
  </si>
  <si>
    <t>Thôn 8, Thuận Hà</t>
  </si>
  <si>
    <t>24/QĐ-THA
22/10/2015</t>
  </si>
  <si>
    <t>21/2013/HSST
12/6/2013
TA huyện ĐS
86/2013/HSPT
08/8/2013
TA tỉnh ĐN</t>
  </si>
  <si>
    <t>APHS+
APDS+Truy thu</t>
  </si>
  <si>
    <t>Ngô Bá Kim
đc: Thôn 4, xã Thuận Hà</t>
  </si>
  <si>
    <t>THôn 4, Thuận Hà</t>
  </si>
  <si>
    <t>25/QĐ-THA
22/10/2015</t>
  </si>
  <si>
    <t xml:space="preserve">33/2008/HSST
15/4/2008
TA huyện ĐS
</t>
  </si>
  <si>
    <t>phạt + lại</t>
  </si>
  <si>
    <t>Phạm Ngọc Nam
đc: Thôn 6, xã Thuận Hà
Vũ Đức Ngoan
đc: Thôn 1, xã Nam Bình
Phạm Văn Bình
đc: Thôn 6, xã nam Bình</t>
  </si>
  <si>
    <t>Thôn 1, Nam Bình</t>
  </si>
  <si>
    <t>26/QĐ-THA
22/10/2015</t>
  </si>
  <si>
    <t>68/2009/HSST
08/12/2009
TA huyện ĐS
50/2010/HSPT
21/4/2010
TA tỉnh ĐN</t>
  </si>
  <si>
    <t>APHS+phạt
mỗi người 5.200</t>
  </si>
  <si>
    <t>Nguyễn Thị Thanh
đc: THôn 4, xã Thuận Hà</t>
  </si>
  <si>
    <t>27/QĐ-THA
22/10/2015</t>
  </si>
  <si>
    <t>54/2008/HSST
22/7/2008
TA HUỴN ĐS
94/2008/HSPT
26/9/2008
TA tỉnh ĐN</t>
  </si>
  <si>
    <t>Nguyễn Văn Hòa
đc: Thuận Hưng, Thuận Hạnh</t>
  </si>
  <si>
    <t>Thuận Hưng, Thuận Hạnh</t>
  </si>
  <si>
    <t>28/QĐ-THA
22/10/2015</t>
  </si>
  <si>
    <t>08/2013/QĐST-KDTM
20/12/2013
TA huyện ĐS</t>
  </si>
  <si>
    <t>AP KDTM</t>
  </si>
  <si>
    <t>29/QĐ-THA
22/10/2015</t>
  </si>
  <si>
    <t>02/2014/QĐST-DS
14/01/2014
TA huyện ĐS</t>
  </si>
  <si>
    <t>Lê Văn Anh
Trịnh Thị Hằng
đc: Thuận Trung, Thuận Hạnh</t>
  </si>
  <si>
    <t>Thuận Trung, Thuận Hạnh</t>
  </si>
  <si>
    <t>30/QĐ-THA
22/10/2015</t>
  </si>
  <si>
    <t>01/2014/DSST
02/01/2014
TA huyện ĐS
02/2014/QĐ-PT
15/4/2014
TA tỉnh Đn</t>
  </si>
  <si>
    <t>Trần Minh Ngọc
Nguyễn Thị Thu Hồng
dc: Thuận Tình, Thuận hạnh</t>
  </si>
  <si>
    <t>Thuận Tình, Thuận Hạnh</t>
  </si>
  <si>
    <t>31/QĐ-THA
22/10/2015</t>
  </si>
  <si>
    <t>14/2014/QĐST-DS
26/5/2014
TA huyện ĐS</t>
  </si>
  <si>
    <t>Nguyễn Văn CƯờng
đc: Thuận Tân, Thuận Hạnh</t>
  </si>
  <si>
    <t>Thuận Tân, Thuận Hạnh</t>
  </si>
  <si>
    <t>32/QĐ-THA
22/10/2015</t>
  </si>
  <si>
    <t>15/2007/HSST
23/11/2007
TA huyện ĐS
32/2008/HSPT
26/3/2008
TA tỉnh ĐN</t>
  </si>
  <si>
    <t>APHS + PHạt</t>
  </si>
  <si>
    <t>Hứa Thị Khuyên
đc: Thuận Nghĩa, Thuận Hạnh</t>
  </si>
  <si>
    <t>Thuận Nghĩa, Thuận Hạnh</t>
  </si>
  <si>
    <t>33/QĐ-THA
22/10/2015</t>
  </si>
  <si>
    <t>116/2003/HSST
13/6/2003
TA tỉnh Thái nGuyên</t>
  </si>
  <si>
    <t>APHS: 50
Phạt: 4.880</t>
  </si>
  <si>
    <t>Trần Văn Trình
đc: Thuận Nam, Thuận Hạnh</t>
  </si>
  <si>
    <t>Thuận Nam, Thuận Hạnh</t>
  </si>
  <si>
    <t>34/QĐ-THA
22/10/2015</t>
  </si>
  <si>
    <t>16/2004/HSST
11/6/2014
TA huyện ĐS</t>
  </si>
  <si>
    <t>APHS: 200
Phạt:' 3.000</t>
  </si>
  <si>
    <t>35/QĐ-THA
22/10/2015</t>
  </si>
  <si>
    <t>Trần Văn Tuyến
đc: Thuận Bình, Thuận Hạnh</t>
  </si>
  <si>
    <t>Thuận Bình, Thuận Hạnh</t>
  </si>
  <si>
    <t>36/QĐ-THA
22/10/2015</t>
  </si>
  <si>
    <t>69/2009/HSST
08/12/2009
TA huyện ĐS</t>
  </si>
  <si>
    <t>Phạm Văn Viên
đc: Thuận Nam, Thuận Hạnh</t>
  </si>
  <si>
    <t>37/QĐ-CCTHA
22/10/2015</t>
  </si>
  <si>
    <t>22/2013/HSST
27/6/2013
TA huyện ĐS</t>
  </si>
  <si>
    <t>Đặng Văn dưỡng
đc: Thuận Nghĩa, Thuận hạnh</t>
  </si>
  <si>
    <t>38/QĐ-THA
22/10/2015</t>
  </si>
  <si>
    <t>Nguyễn Tiến Đạt
đc: Thuận Hòa, Thuận hạnh
Nguyễn Thị Mùa
đc: Thuận Nam, Thuận Hạnh</t>
  </si>
  <si>
    <t>39/QĐ-THA
22/10/2015</t>
  </si>
  <si>
    <t>24/2009/HSST
04/8/2009
TA huyện ĐS
113/2009/HSPT
18/8/2009
TA tỉnh ĐN</t>
  </si>
  <si>
    <t>17/QĐ-CCTHA ngày 18/01/2016</t>
  </si>
  <si>
    <t>Không có tài sản, không  xác định được nơi cư trú</t>
  </si>
  <si>
    <t>18/QĐ-CCTHA ngày 18/01/2016</t>
  </si>
  <si>
    <t>19/QĐ-CCTHA ngày 18/01/2016</t>
  </si>
  <si>
    <t>Quyết định số: 25/2011/QĐST-DS ngày 20/01/2011 của TAND huyện ĐăắkRLấp</t>
  </si>
  <si>
    <t xml:space="preserve">Thôn 14, Đăk Sin  </t>
  </si>
  <si>
    <t>Không có tài sản, đang chấp hành án phạt tù</t>
  </si>
  <si>
    <t>20/QĐ-CCTHA ngày 18/01/2016</t>
  </si>
  <si>
    <t>Thôn 7, Hưng Bình</t>
  </si>
  <si>
    <t>Không có tài sản, Chưa xác định được nơi cư trú</t>
  </si>
  <si>
    <t>21/QĐ-CCTHA ngày 20/01/2016</t>
  </si>
  <si>
    <t>Bản án số: 03/HSST ngày 08/01/2014 của TAND huyện Cát Tiên, Lâm Đồng</t>
  </si>
  <si>
    <t>22/QĐ-CCTHA ngày 20/01/2016</t>
  </si>
  <si>
    <t>23/QĐ-CCTHA ngày 20/01/2016</t>
  </si>
  <si>
    <t>Bản án số 07/2013/HSST ngày 01/3/2013 của TAND huyện ĐắkRLấp</t>
  </si>
  <si>
    <t>24/QĐ-CCTHA ngày 20/01/2016</t>
  </si>
  <si>
    <t>25/QĐ-CCTHA ngày 20/01/2016</t>
  </si>
  <si>
    <t>Ngô Đăng Quang</t>
  </si>
  <si>
    <t>K1, TT Kiến Đức</t>
  </si>
  <si>
    <t>Không  xác định được nơi cư trú, không có tài sản</t>
  </si>
  <si>
    <t>28/QĐ-CCTHA ngày 22/01/2016</t>
  </si>
  <si>
    <t>Bản án số: 34/2013/HSST ngày 29/8/2002 của TAND huyện Đăk R'Lấp</t>
  </si>
  <si>
    <t>Trần Văn Khoa</t>
  </si>
  <si>
    <t>Thôn 5, xã Kiến Thành</t>
  </si>
  <si>
    <t>29/QĐ-CCTHA ngày 22/01/2016</t>
  </si>
  <si>
    <t>Bản án số: 35/2008/HSST ngày 324/11/2008 của TAND TC Đà Nẵng</t>
  </si>
  <si>
    <t xml:space="preserve">           Lê Thị Hương                                                                               </t>
  </si>
  <si>
    <t>Thôn 4, xã Kiến Thành</t>
  </si>
  <si>
    <t>30/QĐ-CCTHA ngày 22/01/2016</t>
  </si>
  <si>
    <t>Bản án số: 43/2011/HSST ngày 30/9/2011 của TAND TX Gia Nghĩa</t>
  </si>
  <si>
    <t>DNTN TM Phương Thúy</t>
  </si>
  <si>
    <t>TDP1, TT Kiến Đức</t>
  </si>
  <si>
    <t>31/QĐ-CCTHA ngày 22/01/2016</t>
  </si>
  <si>
    <t>Quyết định số: 02/2010/QĐST-DSST ngày 29/7/2010 của TAND huyện Đăk R'Lấp, tỉnh Đăk Nông</t>
  </si>
  <si>
    <t>Trần Nhật Thắng</t>
  </si>
  <si>
    <t>TDP2, TT Kiến Đức</t>
  </si>
  <si>
    <t>32/QĐ-CCTHA ngày 20/01/2016</t>
  </si>
  <si>
    <t>Quyết định số: 22/2012/HSST ngày 24/4/2012 của TAND huyện Đăk R'Lấp</t>
  </si>
  <si>
    <t>Vũ Văn Trường, Trần Thị Bé</t>
  </si>
  <si>
    <t>33/QĐ-CCTHA ngày 22/01/2016</t>
  </si>
  <si>
    <t>Bản án số: 17/2010/DS- ST ngày 29/7/2010 của TAND huyện Đăk R'Lấp</t>
  </si>
  <si>
    <t>Huỳnh Đức Tú</t>
  </si>
  <si>
    <t>35/QĐ-CCTHA ngày 25/01/2016</t>
  </si>
  <si>
    <t>Trần Khắc Tân</t>
  </si>
  <si>
    <t>36/QĐ-CCTHA ngày 25/01/2016</t>
  </si>
  <si>
    <t>Bản án số: 80/2006/HSPT ngày 23/11/2006 của TANDTC Đà Nẵng</t>
  </si>
  <si>
    <t>Võ Thị Kim Tuyến</t>
  </si>
  <si>
    <t>37/QĐ-CCTHA ngày 25/01/2016</t>
  </si>
  <si>
    <t>Bản án số 10/2012/HSST ngày 23/02/2012</t>
  </si>
  <si>
    <t xml:space="preserve">Vũ Văn Trường, </t>
  </si>
  <si>
    <t>34/QĐ-CCTHA ngày 22/01/2016</t>
  </si>
  <si>
    <t>Bản án số 14/2007/HSST
 ngày 08, 09/5/2007 của TAND
 huyện ĐắkRLấp</t>
  </si>
  <si>
    <t>Vũ Thị Thanh Hương</t>
  </si>
  <si>
    <t>TX Đồng Xoài, BP</t>
  </si>
  <si>
    <t>38/QĐ-CCTHA ngày 25/01/2020</t>
  </si>
  <si>
    <t>Bản án số 08/2012/DSST
 ngày 18/9/2012 của TAND
 huyện Đông Phú</t>
  </si>
  <si>
    <t>Hồ Thành Minh</t>
  </si>
  <si>
    <t>39/QĐ-CCTHA ngày 25/01/2016</t>
  </si>
  <si>
    <t>Bản án số 406/HSST 
ngày 20/12/2012 của
 TAND TP HCM</t>
  </si>
  <si>
    <t>Ngân Văn Đoàn</t>
  </si>
  <si>
    <t>TDP8, TT KIến Đức</t>
  </si>
  <si>
    <t>40/QĐ-CCTHA ngày 25/01/2016</t>
  </si>
  <si>
    <t>Bản án số 98/2014/HSPT
 ngày 10/12/2014 
của TAND tỉnh Đắk Nông</t>
  </si>
  <si>
    <t>41/QĐ-CCTHA ngày 25/01/2021</t>
  </si>
  <si>
    <t>Bản án số 06/2015/HSST 
ngày 10/02/2015 của 
TAND TX Gia Nghĩa</t>
  </si>
  <si>
    <t>Quách Thị Thu</t>
  </si>
  <si>
    <t>Thôn 6, Kiến Thành</t>
  </si>
  <si>
    <t>42/QĐ-CCTHA ngày 25/01/2016</t>
  </si>
  <si>
    <t>Bản án số 02/DSST ngày 21/02/2002
 của TAND huyện ĐắkRLấp</t>
  </si>
  <si>
    <t>Đinh Hữu Nam</t>
  </si>
  <si>
    <t>Thôn 3, Đăk Sin</t>
  </si>
  <si>
    <t>08/QĐ-CCTHA 
ngày 07/12/2015</t>
  </si>
  <si>
    <t>Bản án số 08/2015/DS-ST ngày 21/7/2015 của TAND huyện ĐắkRLấp</t>
  </si>
  <si>
    <t>Hồ Văn Xuân</t>
  </si>
  <si>
    <t>TDP9, TT Kiến Đức</t>
  </si>
  <si>
    <t xml:space="preserve"> 06/QĐ-CCT
HA ngày 14/12/2015</t>
  </si>
  <si>
    <t>Bản án số 31/201
5/HSST ngày 09/6/2
015 của TAND huyện ĐắkGLong</t>
  </si>
  <si>
    <t>Võ Xuân Lý</t>
  </si>
  <si>
    <t xml:space="preserve">  06/QĐ-CCT
HA ngày 14/12/2015</t>
  </si>
  <si>
    <t>Nguyễn Thị 
Thanh Tâm,
 Võ Văn Hồi</t>
  </si>
  <si>
    <t>Thôn 3, Kiến Thành</t>
  </si>
  <si>
    <t>12/QĐ-CCT
HA ngày 12/01/2016</t>
  </si>
  <si>
    <t>Bản án số 02/HNGĐ-ST ngày 12/3/2014
 của TAND huyện ĐắkRLấp</t>
  </si>
  <si>
    <t>Nguyễn Thành Chương</t>
  </si>
  <si>
    <t>43/QĐ-CCTHA
 ngày 26/02/2016</t>
  </si>
  <si>
    <t>Quyết định số 10/2011/
QĐST-DS ngày 18/4/2011
 của TAND
 huyện KRông Nô</t>
  </si>
  <si>
    <t>Nguyễn Văn Khôn</t>
  </si>
  <si>
    <t xml:space="preserve">Thôn 8, xã Nhân Cơ </t>
  </si>
  <si>
    <t>44/QĐ-CCTHA
 ngày 26/02/2016</t>
  </si>
  <si>
    <t>Bản án số 08/2006/HSST ngày 31/10/2006
Bản án số 270/2007/HSPT ngày 23/01/2007 TANDTC Đà Nẵng</t>
  </si>
  <si>
    <t>Phan Viết Phúc</t>
  </si>
  <si>
    <t>Thôn 3, xã Nhân Cơ</t>
  </si>
  <si>
    <t>45/QĐ-CCTHA
 ngày 26/02/2016</t>
  </si>
  <si>
    <t>Bản án số 28/2007/HSST ngày 07/02/2007
Bản án số 476/2007/HSPT ngày 07/5/2007 TANDTC Đà Nẵng</t>
  </si>
  <si>
    <t>Thân Văn Hảo</t>
  </si>
  <si>
    <t>Thôn 4, xã Nhân Cơ</t>
  </si>
  <si>
    <t>46/QĐ-CCTHA
 ngày 26/02/2016</t>
  </si>
  <si>
    <t>Bản án số 71/2008/HSST 
ngày 14/7/2008 của 
TAND tỉnh Bình Phước</t>
  </si>
  <si>
    <t>Lê Xuân Dũng</t>
  </si>
  <si>
    <t>47/QĐ-CCTHA
 ngày 26/02/2016</t>
  </si>
  <si>
    <t>Bản án số 17/2010/HSST 
ngày 19/8/2010 của 
TAND huyện Lawk, tỉnh Đăk Lăk</t>
  </si>
  <si>
    <t>Nguyễn Xuân Khánh</t>
  </si>
  <si>
    <t>48/QĐ-CCTHA
 ngày 26/02/2016</t>
  </si>
  <si>
    <t>Quyết định số: 17/2011/HNGĐST ngày 18/3/2011 của TAND huyện Đăk R'Lấp</t>
  </si>
  <si>
    <t>Phạm Hoài Bắc</t>
  </si>
  <si>
    <t>Thôn 11, xã Nhân Cơ</t>
  </si>
  <si>
    <t>49/QĐ-CCTHA
 ngày 26/02/2016</t>
  </si>
  <si>
    <t>Bản án số 13/2011/HSST ngày 23/02/2011
Bản án số 73/2011/HSPT ngày 22/7/2011 TAND tỉnh Đăk Nông</t>
  </si>
  <si>
    <t>Đỗ Đức Vượng, Nguyễn Thị Thảo</t>
  </si>
  <si>
    <t>Thôn 7, xã Đăk Wer</t>
  </si>
  <si>
    <t>50/QĐ-CCTHA
 ngày 26/02/2016</t>
  </si>
  <si>
    <t>Bản án số 12/2011/DSST ngày 21/6/2011
Bản án số 40/2011/HSPT ngày 08/9/2011 TAND tỉnh Đăk Nông</t>
  </si>
  <si>
    <t>Phan Nguyễn Bảo Long</t>
  </si>
  <si>
    <t>51/QĐ-CCTHA
 ngày 29/02/2016</t>
  </si>
  <si>
    <t>Quyết định số: 02/2011/QĐST-KT ngày 14/01/2011 của TAND huyện Đăk R'Lấp</t>
  </si>
  <si>
    <t>Nguyễn Công Chinh</t>
  </si>
  <si>
    <t>Thôn 17, xã Nhân Cơ</t>
  </si>
  <si>
    <t>52/QĐ-CCTHA
 ngày 29/02/2016</t>
  </si>
  <si>
    <t>Bản án số 20/2011/HSST ngày 12/5/2011
Bản án số 203/2011/HSPT ngày 20/7/2011 TANDTC Đà Nẵng</t>
  </si>
  <si>
    <t>Phó Thị Bích Lệ, Trần Đức Quang</t>
  </si>
  <si>
    <t>53/QĐ-CCTHA
 ngày 29/02/2016</t>
  </si>
  <si>
    <t>Quyết định số: 20/2012/QĐST-DS ngày 10/8/2012 của TAND huyện Đăk R'Lấp</t>
  </si>
  <si>
    <t>Cty TNHH MTV Nguyễn Vinh</t>
  </si>
  <si>
    <t>Thôn 6, xã Đăk Wer</t>
  </si>
  <si>
    <t>54/QĐ-CCTHA
 ngày 29/02/2016</t>
  </si>
  <si>
    <t>Quyết định số: 44/2012/QĐST-KDTM ngày 30/10/2012 của TAND thị xã Dĩ An, tỉnh Bình Dương</t>
  </si>
  <si>
    <t>Cty TNHH TMDV Thanh Hòa</t>
  </si>
  <si>
    <t>55/QĐ-CCTHA
 ngày 29/02/2016</t>
  </si>
  <si>
    <t>Quyết định số: 43/2012/QĐST-KDTM ngày 30/10/2012 của TAND thị xã Dĩ An, tỉnh Bình Dương</t>
  </si>
  <si>
    <t>Trương Đình Lộc</t>
  </si>
  <si>
    <t>56/QĐ-CCTHA
 ngày 29/02/2016</t>
  </si>
  <si>
    <t>Bản án số: 45/2012/HSSTS ngày 19/7/2012 của TAND huyện Đăk R'Lấp</t>
  </si>
  <si>
    <t>Nguyễn Hữu Danh, Lê Minh Tâm</t>
  </si>
  <si>
    <t>57/QĐ-CCTHA
 ngày 29/02/2016</t>
  </si>
  <si>
    <t>Quyết định số: 19/2013/QĐST-DS ngày 14/8/2013 của TAND huyện Đăk R'Lấp</t>
  </si>
  <si>
    <t>Hoàng Trung Thành</t>
  </si>
  <si>
    <t>58/QĐ-CCTHA
 ngày 29/02/2016</t>
  </si>
  <si>
    <t>Bản án số 37/2013/HSST ngày 22/01/2013 TADN TP Biên Hòa
Bản án số 194/2013/HSPT ngày 18/7/2013 TAND tỉnh Đồng Nai</t>
  </si>
  <si>
    <t>Võ Hồng Phương</t>
  </si>
  <si>
    <t>59/QĐ-CCTHA
 ngày 29/02/2016</t>
  </si>
  <si>
    <t>Bản án số 16/2013/HSST ngày 09/4/2013 TAND tỉnh Đăk Nông ;Bản án số 246/2013/HSPT ngày 22/7/2013 TANDTC Đà Nẵng</t>
  </si>
  <si>
    <t>Cao Sang, Nguyễn Thị Phương</t>
  </si>
  <si>
    <t>60/QĐ-CCTHA
 ngày 29/02/2016</t>
  </si>
  <si>
    <t>Quyết định số: 01/2013/QĐST-KDTM ngày 06/9/2013 của TAND huyện Đăk R'Lấp</t>
  </si>
  <si>
    <t>Cao Sang, Đoàn Quang Đức, Mai Vũ Khương</t>
  </si>
  <si>
    <t>61/QĐ-CCTHA
 ngày 29/02/2016</t>
  </si>
  <si>
    <t>Bản án số: 55A/2013/HSSTS ngày 25/9/2013 của TAND huyện Đăk R'Lấp</t>
  </si>
  <si>
    <t>Tạ Trung Lâm, Diệp Thị Cư</t>
  </si>
  <si>
    <t>Thôn 12, xã Nhân Cơ</t>
  </si>
  <si>
    <t>62/QĐ-CCTHA
 ngày 29/02/2016</t>
  </si>
  <si>
    <t>Quyết định số: 37/2014/QĐST-DS ngày 26/11/2014 của TAND huyện Đăk R'Lấp</t>
  </si>
  <si>
    <t>Đậu Văn Bá</t>
  </si>
  <si>
    <t>Thôn 14, xã Đăk Wer</t>
  </si>
  <si>
    <t>63/QĐ-CCTHA
 ngày 29/02/2016</t>
  </si>
  <si>
    <t>Bản án số 08/2008/LHST ngày 08/5/2008 TAND H Đăk R'Lấp
Bản án số 12/2008/HNGĐPT ngày 14/8/2008 TAND tỉnh Đăek Nông</t>
  </si>
  <si>
    <t>Nguyễn Khắc Trường</t>
  </si>
  <si>
    <t>Bản án số: 83/2015/HSST ngày 28/5/2015 của TAND TP Hồ Chí Minh</t>
  </si>
  <si>
    <t>Trần Văn Phúc</t>
  </si>
  <si>
    <t>Thôn 1, xã Đăk Wer</t>
  </si>
  <si>
    <t>64/QĐ-CCTHA
 ngày 29/02/2016</t>
  </si>
  <si>
    <t>Bản án số: 40/2015/HSST ngày 24/6/2015 của TAND tỉnh Đăk Nông</t>
  </si>
  <si>
    <t>Phạm văn Hậu</t>
  </si>
  <si>
    <t>Thôn Châu thành, xã Đăk Ru, huyện Đăk R'Lấp</t>
  </si>
  <si>
    <t>08 ngày 19/10/2015</t>
  </si>
  <si>
    <t>Bản án số: 51/HSST 31/7/2015 TAND Đăk R'Lấp 108/HSPT 29/9/2015 TAND tỉnh Đăk Nông</t>
  </si>
  <si>
    <t>Trần Thị Bích Diễm</t>
  </si>
  <si>
    <t>Thôn 6, xã Đăk Ru, huyện Đăk R'Lấp</t>
  </si>
  <si>
    <t>27 ngày 21/01/2016</t>
  </si>
  <si>
    <t>Bản án số: 02/HSST  12/10/2010  TAND Bù Đăng, Bình Phước</t>
  </si>
  <si>
    <t>Nguyễn Thị Ngọc Thủy</t>
  </si>
  <si>
    <t>Thô 6, xã Đăk Ru, huyện Đăk R'Lấp</t>
  </si>
  <si>
    <t>26 ngày 21/01/2016</t>
  </si>
  <si>
    <t>Bản án số: 101/HSST 23/9/2013 TAND Đăk R'Lấp</t>
  </si>
  <si>
    <t>Ngyễn Văn Long</t>
  </si>
  <si>
    <t>Thôn Tân Bình, xã Đăk Ru, huyện Đăk R'Lấp</t>
  </si>
  <si>
    <t>10 ngày 07/12/2015</t>
  </si>
  <si>
    <t xml:space="preserve">Bản án số: 69/HSST 29/9/2015  TAND Đăk R'Lấp      </t>
  </si>
  <si>
    <t>09 ngày 19/10/2015</t>
  </si>
  <si>
    <t>Bản án số: 41/HSST 24/6/2015  TAND Đăk R'Lấp   Bản án số: 92/HSPT 01/9/2015 TAND tỉnh Đăk Nông</t>
  </si>
  <si>
    <t>Nguyễn Văn Bình</t>
  </si>
  <si>
    <t>Không có tài sản, chưa xác định nơi cư trú</t>
  </si>
  <si>
    <t>07 ngày 27/10/2015</t>
  </si>
  <si>
    <t>Bản án số: 80/HSST 04/6/2015 TAND Trảng Bom tỉnh Đồng Nai</t>
  </si>
  <si>
    <t>Nguyễn Văn Trung (Biu)</t>
  </si>
  <si>
    <t>Thôn Quảng Thọ xã Đạo Nghĩa, huyện Đăk R'Lấp</t>
  </si>
  <si>
    <t>13 ngày 18/01/2016</t>
  </si>
  <si>
    <t>Bản án số: 33/HSST 27/5/2014 TAND Đăk R'Lấp</t>
  </si>
  <si>
    <t>Trương Đức Tiến</t>
  </si>
  <si>
    <t>Bon Bù Gia Rá, xã Nghĩa Thắng, huyện Đăk R'Lấp</t>
  </si>
  <si>
    <t>Không có tài sản, Chưa xác định nơi cư trú</t>
  </si>
  <si>
    <t>16 ngày 18/01/2016</t>
  </si>
  <si>
    <t>Bản án số: 13/HSST 28/01/2013 TAND tỉnh Bà Rịa Vũng Tàu</t>
  </si>
  <si>
    <t>Ngyễn Thị Ngọc Diễm</t>
  </si>
  <si>
    <t>Thôn Quảng Phước, xã Đạo Nghĩa, huyện Đăk R'Lấp</t>
  </si>
  <si>
    <t>15 ngày 18/01/2016</t>
  </si>
  <si>
    <t>Bản án số: 1252/HSST 13/9/2002 TAND TP HCM</t>
  </si>
  <si>
    <t xml:space="preserve">Nguyễn Văn Hoàng (Tèo) </t>
  </si>
  <si>
    <t>Thôn Quảng Thành, xã Đạo Nghia, huyện Đăk R'Lấp</t>
  </si>
  <si>
    <t>14 ngày 18/01/2015</t>
  </si>
  <si>
    <t>Bản án số: 14/HSST 08/3/2010 TAND T Đăk Nông.  Bản án số: 301/HSPT  TANDTC Đà Nẵng</t>
  </si>
  <si>
    <t>Nguyễn Văn Long</t>
  </si>
  <si>
    <t>11 ngày 07/12/2015</t>
  </si>
  <si>
    <t>Đinh Tấn Lâm</t>
  </si>
  <si>
    <t>65 ngày 29/2/2016</t>
  </si>
  <si>
    <t>Bản án số: 01/KDTM-ST 30/9/2013 TAND Đăk R'lấp</t>
  </si>
  <si>
    <t>CT TNHH An Phú Hưng</t>
  </si>
  <si>
    <t>N4 KDC Hạnh Thông Tây, P11, Q Gò Vấp, TP HCM</t>
  </si>
  <si>
    <t>66 ngày 29/2/2016</t>
  </si>
  <si>
    <t>Quyết địn Số: 61/ST-KDTM 25/7/2012 TAND Q Gò Vấp, TP HCM</t>
  </si>
  <si>
    <t>Công ty TNHH N&amp;S</t>
  </si>
  <si>
    <t>Thôn Tân Lợi xã Đăk Ru, huyện Đăk R'Lấp</t>
  </si>
  <si>
    <t>Tài sản đã thế chấp Ngân hàng</t>
  </si>
  <si>
    <t>67 ngày 29/2/2016</t>
  </si>
  <si>
    <t>Bản án số: 01/KDTM-ST 07/10/2012 TAND Đăk R'Lấp         Bản án số: 02/KDTM-PT TAND T Đăk Nông</t>
  </si>
  <si>
    <t>Bùi Xanh
Nguyễn Thị Khanh
đc: Thôn 1, xã Nâm N'Jang</t>
  </si>
  <si>
    <t>Thôn 1, Naâm N'Jang</t>
  </si>
  <si>
    <t>90/QĐ-THA
25/10/2015</t>
  </si>
  <si>
    <t>46/2013/QĐST-DS
24/12/2013
TA huyện ĐS</t>
  </si>
  <si>
    <t>Hoàng Văn Hùng
Nguyễn Thị Chuyên
đc: Thôn 9, xã Nâm N'Jan</t>
  </si>
  <si>
    <t>Thon 9, Nâm N'Jang</t>
  </si>
  <si>
    <t>91/QĐ-THA
25/10/2015</t>
  </si>
  <si>
    <t>02/2012/QĐST-DS
30/01/2012
TA huyện ĐS</t>
  </si>
  <si>
    <t>Bùi Hiệp
Trần Thị Hà
đc: Thôn 1, xã Nâm N'Jang</t>
  </si>
  <si>
    <t>Thôn 1, Nâm N'Jang</t>
  </si>
  <si>
    <t>92/QĐ-THA
25/10/2015</t>
  </si>
  <si>
    <t>47/2013/QĐST-DS
23/12/2013
TA huyện ĐS</t>
  </si>
  <si>
    <t>Nguyễn Thanh Quân
đc: THôn 4, xã Nâm N'Jang</t>
  </si>
  <si>
    <t>Thôn 4, Nâm N'Jang</t>
  </si>
  <si>
    <t>93/QĐ-THA
25/10/2015</t>
  </si>
  <si>
    <t>21/2012/DSST
28/9/2012
TA huyện ĐS</t>
  </si>
  <si>
    <t>Lê Hữu Dũng
Nguyễn Thị Thúy
đc: Thôn 01, xã Nâm N'Jang</t>
  </si>
  <si>
    <t>94/QĐ-THA
25/10/2015</t>
  </si>
  <si>
    <t>26/2013/QĐST-DS
21/8/2013
TA huyện ĐS</t>
  </si>
  <si>
    <t>Trần Văn Tựa
Phan Thị Canh
đc: THôn 11, xã Nâm N'Jang</t>
  </si>
  <si>
    <t>Thôn 11, Nâm N'Jang</t>
  </si>
  <si>
    <t>95/QĐ-THA
25/10/2015</t>
  </si>
  <si>
    <t>08/2014/QĐST-DS
13/5/2014
TA huyện ĐS</t>
  </si>
  <si>
    <t>Trương Văn Trưng
đc: Thôn 10, xã Nâm N'Jang</t>
  </si>
  <si>
    <t>Thôn 10,, Nâm N'Jang</t>
  </si>
  <si>
    <t>96/QĐ-THA
25/10/2015</t>
  </si>
  <si>
    <t>04/2011/DSST
27/7/2011
TA huyện ĐS</t>
  </si>
  <si>
    <t>THôn 10, Naâm N'Jang</t>
  </si>
  <si>
    <t>97/QĐ-THA
25/10/2015</t>
  </si>
  <si>
    <t>39/2008/HSST
10/4/2008
TA huyện ĐS</t>
  </si>
  <si>
    <t>Lê Anh Tuấn
đc: Thôn 10, xã Nâm N'Jang</t>
  </si>
  <si>
    <t>THôn 10, Nâm 'Jang</t>
  </si>
  <si>
    <t>98/QĐ-THA
25/10/2015</t>
  </si>
  <si>
    <t>20/2014/HSST
22/01/2014
TA thị xã Dĩ An, tỉnh Bình Dương</t>
  </si>
  <si>
    <t>APHS: 200
APDS: 350</t>
  </si>
  <si>
    <t>Nguyễn Quang Tuấn
đc: Thôn 7, xã Đắk N'Drung</t>
  </si>
  <si>
    <t>THôn 7, Đăks N'Drung</t>
  </si>
  <si>
    <t>99/QĐ-THA
25/10/2015</t>
  </si>
  <si>
    <t>14/2015/HSST
10/02/2015
TA tỉnh Đắk Lắk</t>
  </si>
  <si>
    <t>APHS:200
APDS:4.764
Truy thu:7.511</t>
  </si>
  <si>
    <t>21.5.2014</t>
  </si>
  <si>
    <t>Nguyễn Xuân Hoàng + ĐB</t>
  </si>
  <si>
    <t>Án phí: 4.005</t>
  </si>
  <si>
    <t>Án phí: 1.900</t>
  </si>
  <si>
    <t>2613.6.2014</t>
  </si>
  <si>
    <t>Nguyễn Thị Nhu</t>
  </si>
  <si>
    <t>Thôn 4, xã Đăk Rla</t>
  </si>
  <si>
    <t>Án phí: 750</t>
  </si>
  <si>
    <t>08/23.7.2009</t>
  </si>
  <si>
    <t>Nguyễn Văn Sơn, Hợp</t>
  </si>
  <si>
    <t>Án phí: 6.300</t>
  </si>
  <si>
    <t>17/25.7.2007</t>
  </si>
  <si>
    <t>Đặng Thanh Hải</t>
  </si>
  <si>
    <t>An Phí: 240</t>
  </si>
  <si>
    <t>23/21.9.2006</t>
  </si>
  <si>
    <t>Lê Trọng Xuân</t>
  </si>
  <si>
    <t>Xuân Lộc, Đăk Săk</t>
  </si>
  <si>
    <t>Án phí: 460</t>
  </si>
  <si>
    <t>26.12.2006</t>
  </si>
  <si>
    <t>Vũ Cao Sơn</t>
  </si>
  <si>
    <t>Án phí: 783</t>
  </si>
  <si>
    <t>01/02.01.2012</t>
  </si>
  <si>
    <t>Hoàng Thị Kiều</t>
  </si>
  <si>
    <t>Thôn 6, Đawk Rla</t>
  </si>
  <si>
    <t>Án phí: 2.862</t>
  </si>
  <si>
    <t>02/10.02.2012</t>
  </si>
  <si>
    <t>Lê Thị Thủy</t>
  </si>
  <si>
    <t>Án phí: 2.241</t>
  </si>
  <si>
    <t>35/19.6.2012</t>
  </si>
  <si>
    <t>Phạm Văn Tuyên</t>
  </si>
  <si>
    <t>Tân Định, Đăk Gằn</t>
  </si>
  <si>
    <t>Án phí: 994</t>
  </si>
  <si>
    <t>45/16.7.2012</t>
  </si>
  <si>
    <t>Hoàng Thị Mạc</t>
  </si>
  <si>
    <t xml:space="preserve">Lê Văn Nhuân
</t>
  </si>
  <si>
    <t>Đ/c: Thôn 2, 
Nam Bình</t>
  </si>
  <si>
    <t>01/QĐ-CCTHA
14/7/2015</t>
  </si>
  <si>
    <t>43/2014/HSST
10/9/2014
TA tỉnh Lâm Đồng</t>
  </si>
  <si>
    <t>APHSST</t>
  </si>
  <si>
    <t xml:space="preserve">Nguyễn Văn Hưởng
Phạm Thị Thu
</t>
  </si>
  <si>
    <t>Đ/c: Thôn 11, 
Nam Bình</t>
  </si>
  <si>
    <t>02/QĐ-CCTHA
14/7/2016</t>
  </si>
  <si>
    <t>27/2014/QĐST-DS
04/9/2014
TA huyện Đắk Song</t>
  </si>
  <si>
    <t>APDSST</t>
  </si>
  <si>
    <t xml:space="preserve">Trần Trọng Thanh
</t>
  </si>
  <si>
    <t>Đc: Thôn 3, Trường Xuân</t>
  </si>
  <si>
    <t>03/QĐ-CCTHA
03.8.2015</t>
  </si>
  <si>
    <t>54/2014/HSST
25.12.2014
TA huyện ĐS</t>
  </si>
  <si>
    <t>APHSST+
Phạt</t>
  </si>
  <si>
    <t xml:space="preserve">Nguyễn Hữu Tuấn
</t>
  </si>
  <si>
    <t>Thôn 6,
Trường Xuân</t>
  </si>
  <si>
    <t>04/QĐ-CCTHA
3.8.2015</t>
  </si>
  <si>
    <t>63/2009/HSST
30/9/2009
TA huyện ĐS
41/2010/HSPT
16/4/2010
TA tỉnh ĐN</t>
  </si>
  <si>
    <t>APHSST +
 APDSST</t>
  </si>
  <si>
    <t>40/2014/HSST
05/11/2014
TA huyện ĐS</t>
  </si>
  <si>
    <t>Lãnh Thị Khai</t>
  </si>
  <si>
    <t>Đắk Thốt, 
Thuận Hà</t>
  </si>
  <si>
    <t>06/QĐ-CCTHA
05/8/2015</t>
  </si>
  <si>
    <t>25/2015/HSST
16/4/2015
TA huyện ĐS</t>
  </si>
  <si>
    <t>Vũ Thế Mạnh</t>
  </si>
  <si>
    <t>Thuận Chung,
Thuân Hạnh</t>
  </si>
  <si>
    <t>07/QĐ-CCTHA
05/8/2015</t>
  </si>
  <si>
    <t>Cao Xuân Đồng</t>
  </si>
  <si>
    <t>thôn 14, xã Nam Dong, huyện Cư Jut, tỉnh Đăk Nông</t>
  </si>
  <si>
    <t>105/QĐ-CCTHA, ngày 31/7/2015</t>
  </si>
  <si>
    <t>40</t>
  </si>
  <si>
    <t>Phạm Hữu Đam
đc: Đắk Kual 5, xã Đắk N'Drung</t>
  </si>
  <si>
    <t>Đắk Kual 5, Đắk N'Drung</t>
  </si>
  <si>
    <t>100/QĐ-THA
25/10/2015</t>
  </si>
  <si>
    <t>09/2015/HSST
09/01/2015
TA tỉnh Đắk Lắk</t>
  </si>
  <si>
    <t>APHS: 200
Phạt: 10.000</t>
  </si>
  <si>
    <t>Lý Chí Dếnh
đc: Đắk Tiên 1, Đắk N'Drung</t>
  </si>
  <si>
    <t>Đắk Tiên 1, Đắk N'Drung</t>
  </si>
  <si>
    <t>101/QĐ-THA
25/10/2015</t>
  </si>
  <si>
    <t>36/2007/DSPT
24-25/01/2007
TA tỉnh Bình Phước</t>
  </si>
  <si>
    <t>Võ ĐÌnh Ny
Hồ Thị Phượng
đc: Bon Bu Wah, xã Đắk N'Drung</t>
  </si>
  <si>
    <t>Bon bu Wah, Đắk N'Drung</t>
  </si>
  <si>
    <t>102/QĐ-THA
25/10/2015</t>
  </si>
  <si>
    <t>29/2011/QĐST-DS
21/7/2011
TA huyện ĐS</t>
  </si>
  <si>
    <t>103/QĐ-THA
25/10/2015</t>
  </si>
  <si>
    <t>35/2011/QĐST-DS
25/8/2011
TA huyện ĐS</t>
  </si>
  <si>
    <t>104/QĐ-THA
25/10/2015</t>
  </si>
  <si>
    <t>09/2012/QĐST-DS
17/5/2012</t>
  </si>
  <si>
    <t>105/QĐ-THA
25/10/2015</t>
  </si>
  <si>
    <t>01/2012/QĐST-DS
26/7/2012
TA huyện ĐS</t>
  </si>
  <si>
    <t>Trần Thị Lý
đc: Đắk Kual 2, xã Đắk N'Drung</t>
  </si>
  <si>
    <t>Đắk Kual 2, Đặ N'Drung</t>
  </si>
  <si>
    <t>106/QĐ-THA
25/10/2015</t>
  </si>
  <si>
    <t>19/2009/QĐST-DS
23/7/2009
TA huyện ĐS</t>
  </si>
  <si>
    <t>108/QĐ-THA
25/10/2015</t>
  </si>
  <si>
    <t>48/2009/HSST
10/9/2009
TA huyện ĐS</t>
  </si>
  <si>
    <t>APHS: 200
Tịch thu:11.150</t>
  </si>
  <si>
    <t>Trần Văn Hòa
đc: Thôn 11, xã Nâm N'Jang</t>
  </si>
  <si>
    <t>109/QĐ-THA
25/10/2015</t>
  </si>
  <si>
    <t>49/2010/HSST
18/11/2010
TA huyện ĐS
17/2011/HSPT
24/3/2011
TA tỉnh Đn</t>
  </si>
  <si>
    <t>APHS: 200
APDS:1.205</t>
  </si>
  <si>
    <t>Nguyễn Đình Tân
đc: THôn 6,. Xã Nâm N'Jang</t>
  </si>
  <si>
    <t>THôn 6, Nâm N'Jang</t>
  </si>
  <si>
    <t>110/QĐ-THA
25/10/2015</t>
  </si>
  <si>
    <t>29/2011/HSST
29/6/2011
TA thị xã Gia Nghĩa</t>
  </si>
  <si>
    <t>APHS: 200
APDS: 1.250</t>
  </si>
  <si>
    <t>Nguyễn Văn Tân
đc:  THôn 6, xã Nâm N'Jang</t>
  </si>
  <si>
    <t>111/QĐ-THA
25/10/2015</t>
  </si>
  <si>
    <t>45/2013/HSST
30/7/2013
TA tỉnh ĐN
33/2013/HSPT
05/11/2013
Tòa PT TATC tại Đà Nẵng</t>
  </si>
  <si>
    <t>Nguyễn Văn Trắng
đc: THôn 10, xã Nâm N'Jang</t>
  </si>
  <si>
    <t>112/QĐ-THA
25/10/2015</t>
  </si>
  <si>
    <t>16/2009/DSST
28/8/2009
TA huyện ĐS</t>
  </si>
  <si>
    <t>Hoàng ĐÌnh Cả
Nguyễn Thanh Cường
Trương Quang Nhất
đc: Thôn 10, xã Nâm N'Jan</t>
  </si>
  <si>
    <t>113/QĐ-THA
25/10/2015</t>
  </si>
  <si>
    <t>39/2012/HSST
09/8/2012
TA huyện ĐS</t>
  </si>
  <si>
    <t>APHS+Phạt / người</t>
  </si>
  <si>
    <t>Hồ Công Phú
đc: THôn 10,x ã Nâm N'Jang</t>
  </si>
  <si>
    <t>114/QĐ-THA
25/10/2015</t>
  </si>
  <si>
    <t>30/2010/HSST
13/7/2010
107/2010/HSPT
27/9/2010</t>
  </si>
  <si>
    <t>APHS: 200
Phạt: 4.000</t>
  </si>
  <si>
    <t>Nguyễn Văn Loộc
Phạm Văn Hận
đc: THôn 2, xã Nâm N'Jang</t>
  </si>
  <si>
    <t>Thôn 2, Nâm N'Jang</t>
  </si>
  <si>
    <t>115/QĐ-THA
25/10/2015</t>
  </si>
  <si>
    <t>34/2008/HSST
06/5/2008
TA huyện ĐS</t>
  </si>
  <si>
    <t>APHS: 50
Truy thu:20.700</t>
  </si>
  <si>
    <t>Đặng Thanh Tâm
đc: Thôn 2, xã Nâm N'Jang</t>
  </si>
  <si>
    <t>116/QĐ-THA
25/10/2015</t>
  </si>
  <si>
    <t>22/2012/DSST
28/9/2012
TA huyện ĐS</t>
  </si>
  <si>
    <t>Doanh nghiệp tu nhân Minh Nghĩa
đc: Thôn 2, xã Nâm N'Jang</t>
  </si>
  <si>
    <t>117/QĐ-THA
25/10/2015</t>
  </si>
  <si>
    <t>09/2011/QĐST-DS
11/11/2011
TA tỉnh ĐN</t>
  </si>
  <si>
    <t>Nguyễn Văn Đạt
 Lưu THị Hằng
đc:  Thôn 10, xã Nâm N'Jang</t>
  </si>
  <si>
    <t>118/QĐ-THA
25/10/2015</t>
  </si>
  <si>
    <t>01/2012/DSST
04/01/2012
30/2012/DSPT
17/5/2012</t>
  </si>
  <si>
    <t>Trịnh Ngọc Ái
đc: Thôn Bùng Binh, xã Nâm N'Jang</t>
  </si>
  <si>
    <t>Thôn Bùng Binh, Nâm N'Jang</t>
  </si>
  <si>
    <t>119/QĐ-THA
25/10/2015</t>
  </si>
  <si>
    <t>56/2012/HSST
22/11/2012
TA huyện ĐS</t>
  </si>
  <si>
    <t>Nguyễn Văn Ba
Nguyễn Thị Thu
đc: THôn 10, xã Nâm N'Jang</t>
  </si>
  <si>
    <t>120/QĐ-THA
25/10/2015</t>
  </si>
  <si>
    <t>12/2011/DSST
09/9/2011
TA huyện ĐS</t>
  </si>
  <si>
    <t>Nguyễn Văn Ba
đc: THôn 10, xã Nâm N'Jang</t>
  </si>
  <si>
    <t>121/QĐ-THA
25/10/2015</t>
  </si>
  <si>
    <t>13/2010/DSST
14/9/2010</t>
  </si>
  <si>
    <t>122/QĐ-THA
25/10/2015</t>
  </si>
  <si>
    <t>14/2010/DSST
14/9/2010</t>
  </si>
  <si>
    <t>Phạm Hoàng Nam</t>
  </si>
  <si>
    <t>Thôn Tân Lập
xã Nâm Nung</t>
  </si>
  <si>
    <t>01/QĐ-CCTHA, ngày 04/8/2015</t>
  </si>
  <si>
    <t>Bản án số 04/2011/HSST, ngày 13/01/2011 của TAND huyện Đắk Glong</t>
  </si>
  <si>
    <t>H' Loan</t>
  </si>
  <si>
    <t>Thôn R'Cập
xã Nâm Nung</t>
  </si>
  <si>
    <t>02/QĐ-CCTHA, ngày 04/8/2015</t>
  </si>
  <si>
    <t>Bản án số 53/2012/HSST, ngày 30/10/2012 của TAND huyện Đắk Song</t>
  </si>
  <si>
    <t>Y' Sêu</t>
  </si>
  <si>
    <t>03/QĐ-CCTHA, ngày 04/8/2015</t>
  </si>
  <si>
    <t>Y' SRơm</t>
  </si>
  <si>
    <t>04/QĐ-CCTHA, ngày 04/8/2015</t>
  </si>
  <si>
    <t>Y' Toan</t>
  </si>
  <si>
    <t>05/QĐ-CCTHA, ngày 04/8/2015</t>
  </si>
  <si>
    <t>Phạm Văn Dương</t>
  </si>
  <si>
    <t>Thôn Đắk Pri 
 xã Nâm N'Đir</t>
  </si>
  <si>
    <t>06/QĐ-CCTHA, ngày 04/8/2015</t>
  </si>
  <si>
    <t>Bản án số 35/2012/HSST, ngày 27/9/2012 của TAND huyện Krông Nô</t>
  </si>
  <si>
    <t>Bạc Cầm Sơn</t>
  </si>
  <si>
    <t>07/QĐ-CCTHA, ngày 04/8/2015</t>
  </si>
  <si>
    <t>Bản án số 150/1999/HSST, ngày 31/7/1999 của TAND tỉnh Sơn La</t>
  </si>
  <si>
    <t>Đặng Ngọc Bàng</t>
  </si>
  <si>
    <t>Thôn Quảng Hà
 xã Nâm N'Đir</t>
  </si>
  <si>
    <t>08/QĐ-CCTHA, ngày 04/8/2015</t>
  </si>
  <si>
    <t>Bản án số 73/2013/HSPT, ngày 25/7/2013 của TAND tỉnh Đắk Nông</t>
  </si>
  <si>
    <t>Ngô Văn Ý</t>
  </si>
  <si>
    <t>Thôn Phú Thuận 
 xã Quảng Phú</t>
  </si>
  <si>
    <t>11/QĐ-CCTHA, ngày 04/8/2015</t>
  </si>
  <si>
    <t>Vũ Viết Hoàng</t>
  </si>
  <si>
    <t>Thôn Phú Trung 
 xã Quảng Phú</t>
  </si>
  <si>
    <t>12/QĐ-CCTHA, ngày 04/8/2015</t>
  </si>
  <si>
    <t>Bản án số 51/2013/HSST, ngày 30/9/2013 của TAND huyện Đắk Glong</t>
  </si>
  <si>
    <t>Phan Minh Thắng</t>
  </si>
  <si>
    <t>Thôn Phú Hưng 
 xã Quảng Phú</t>
  </si>
  <si>
    <t>13/QĐ-CCTHA, ngày 04/8/2015</t>
  </si>
  <si>
    <t>Bản án số 08/2013/DSST, ngày 19/9/2013 của TAND huyện Krông Nô</t>
  </si>
  <si>
    <t>Thác 04 
 xã Quảng Phú</t>
  </si>
  <si>
    <t>14/QĐ-CCTHA, ngày 04/8/2015</t>
  </si>
  <si>
    <t>Bản án số 06/2014/HSST, ngày 21/01/2014 của TAND huyện Krông Nô</t>
  </si>
  <si>
    <t>Dương Thị Mỹ Trinh</t>
  </si>
  <si>
    <t>Thôn Phú Lợi
 xã Quảng Phú</t>
  </si>
  <si>
    <t>15/QĐ-CCTHA, ngày 04/8/2015</t>
  </si>
  <si>
    <t>Bản án số
65/2008/HSST, ngày 18/7/2008 của TAND tỉnh Đắk Nông</t>
  </si>
  <si>
    <t>Đặng Ngọc Châu</t>
  </si>
  <si>
    <t>Thôn Phú Sơn 
 xã Quảng Phú</t>
  </si>
  <si>
    <t>Đang chấp hành án phạt tù</t>
  </si>
  <si>
    <t>17/QĐ-CCTHA, ngày 04/8/2015</t>
  </si>
  <si>
    <t>Bản án số 33/2012/HSST, ngày 28/5/2012 của TAND huyện Đắk Glong</t>
  </si>
  <si>
    <t>Hoàng Thị Thúy Nga</t>
  </si>
  <si>
    <t>Thôn Nam Anh 
 xã Nam Đà</t>
  </si>
  <si>
    <t>18/QĐ-CCTHA, ngày 04/8/2015</t>
  </si>
  <si>
    <t>Bản án số 10/2013/DSST, ngày 18/10/2013 của TAND huyện Krông Nô</t>
  </si>
  <si>
    <t>Đoàn Huy Cường</t>
  </si>
  <si>
    <t>Thôn Nam Cường 
 xã Nam Đà</t>
  </si>
  <si>
    <t>20/QĐ-CCTHA, ngày 04/8/2015</t>
  </si>
  <si>
    <t>Bản án số 80/2006/HSST, ngày 23/11/2006 của TPT TANDTC tại Đà Nẵng</t>
  </si>
  <si>
    <t>Nguyễn Phúc Hùng</t>
  </si>
  <si>
    <t>Thôn Nam Thanh 
 xã Nam Đà</t>
  </si>
  <si>
    <t>21/QĐ-CCTHA, ngày 04/8/2015</t>
  </si>
  <si>
    <t>Bản án số 46/2013/HSPT, ngày 13/11/2013 của TAND tỉnh Kon Tum</t>
  </si>
  <si>
    <t>Nguyễn Thị Ngọc Hậu</t>
  </si>
  <si>
    <t>Thôn Nam Xuân 
 xã Nam Đà</t>
  </si>
  <si>
    <t>22/QĐ-CCTHA, ngày 04/8/2015</t>
  </si>
  <si>
    <t>Bản án số 53/2013/HSST, ngày 24/12/2013 của TAND huyện Krông Nô</t>
  </si>
  <si>
    <t>Nguyễn Ngọc Hưng</t>
  </si>
  <si>
    <t>23/QĐ-CCTHA, ngày 04/8/2015</t>
  </si>
  <si>
    <t>Bản án số 11/2013/HSST, ngày 26/3/2013 của TAND huyện Krông Nô</t>
  </si>
  <si>
    <t>Châu Ngọc Vân</t>
  </si>
  <si>
    <t>Thôn Nam Hiệp 
 xã Nam Đà</t>
  </si>
  <si>
    <t>24/QĐ-CCTHA, ngày 04/8/2015</t>
  </si>
  <si>
    <t>Bản án số 130/2013/HSPT, ngày 16/4/2013 của TAND tỉnh Đắk Lắk</t>
  </si>
  <si>
    <t>Bùi Vĩnh Vương</t>
  </si>
  <si>
    <t>25/QĐ-CCTHA, ngày 05/8/2015</t>
  </si>
  <si>
    <t>Bản án số 74/2015/HSPT, ngày 14/7/2015 của TAND tỉnh Đắk Nông</t>
  </si>
  <si>
    <t>27/QĐ-CCTHA, ngày 17/8/2015</t>
  </si>
  <si>
    <t>Nguyễn Đức Minh</t>
  </si>
  <si>
    <t>Thôn Phú Tân
xã Đắk Nang</t>
  </si>
  <si>
    <t>28/QĐ-CCTHA, ngày 20/8/2015</t>
  </si>
  <si>
    <t>Bản án số 13/2013/HSST, ngày 23/3/2013 của TAND huyện Krông Nô</t>
  </si>
  <si>
    <t>Nguyễn Đức Mịch
Phạm Thị Hiền</t>
  </si>
  <si>
    <t>Thôn Quỳnh Tân 2
TT Buôn Trấp
huyện Krông Ana 
tỉnh Đắk Lắk</t>
  </si>
  <si>
    <t>29/QĐ-CCTHA, ngày 20/8/2015</t>
  </si>
  <si>
    <t>Quyết định số 02/2012/QĐST-KDTM, ngày 08/9/2012 của TAND huyện Krông Ana
tỉnh Đắk Lắk</t>
  </si>
  <si>
    <t>Phạm Văn Hiệp</t>
  </si>
  <si>
    <t>Thôn Phú Mỹ
xã Đắk Nang</t>
  </si>
  <si>
    <t>30/QĐ-CCTHA, ngày 20/8/2015</t>
  </si>
  <si>
    <t>Bản án số 38/2013/HSST, ngày 02/8/2013 của TAND huyện Đắk Glong</t>
  </si>
  <si>
    <t>Võ Bá Tùng</t>
  </si>
  <si>
    <t>Thôn Đức Lập 
 xã Đắk Sôr</t>
  </si>
  <si>
    <t>31/QĐ-CCTHA, ngày 20/8/2015</t>
  </si>
  <si>
    <t>Bản án số 06/2014/HNGĐ-ST, ngày 27/10/2014 của TAND huyện Krông Nô</t>
  </si>
  <si>
    <t>Trương Thị Thủy</t>
  </si>
  <si>
    <t>Thôn Đắk Thành 
 xã Đắk Sôr</t>
  </si>
  <si>
    <t>32/QĐ-CCTHA, ngày 20/8/2015</t>
  </si>
  <si>
    <t>Quyết định số 29/2011/QĐ-CNSTT, ngày 03/8/2011 của TAND huyện Krông Nô</t>
  </si>
  <si>
    <t>Nguyễn Thị Hạnh</t>
  </si>
  <si>
    <t>Tổ 06 
TT - Đắk Mâm</t>
  </si>
  <si>
    <t>33/QĐ-CCTHA, ngày 20/8/2015</t>
  </si>
  <si>
    <t>Bản án số 27/2012/DSPT, ngày 09/05/2012 của TAND tỉnh Đắk Nông</t>
  </si>
  <si>
    <t xml:space="preserve">Nguyễn Minh Thông
Nguyễn Đức Nga
Trần Ngọc Nam
</t>
  </si>
  <si>
    <t>Thôn Xuyên Phước, Xuyên Tân
xã Đức Xuyên</t>
  </si>
  <si>
    <t>34/QĐ-CCTHA, ngày 20/8/2015</t>
  </si>
  <si>
    <t>Bản án số 55/2013/HSPT, ngày 30/05/2013 của TAND tỉnh Đắk Nông</t>
  </si>
  <si>
    <t>Bình Thị Phấn</t>
  </si>
  <si>
    <t>Tổ 02 
TT - Đắk Mâm</t>
  </si>
  <si>
    <t>35/QĐ-CCTHA, ngày 20/8/2015</t>
  </si>
  <si>
    <t>Quyết định số 13/2011/QĐ-CNSTT, ngày 27/4/2011 của TAND huyện Krông Nô</t>
  </si>
  <si>
    <t>36/QĐ-CCTHA, ngày 20/8/2015</t>
  </si>
  <si>
    <t>Quyết định số 16/2011/QĐ-CNSTT, ngày 12/5/2011 của TAND huyện Krông Nô</t>
  </si>
  <si>
    <t xml:space="preserve">Nguyễn Văn Bình
Nguyễn Thị Vinh
</t>
  </si>
  <si>
    <t>Thôn Quảng Đà 
 xã Đắk Sôr</t>
  </si>
  <si>
    <t>37/QĐ-CCTHA, ngày 20/8/2015</t>
  </si>
  <si>
    <t>Quyết định số 05/2010/QĐ-CNSTT, ngày 22/3/2010 của TAND huyện Krông Nô</t>
  </si>
  <si>
    <t>38/QĐ-CCTHA, ngày 20/8/2015</t>
  </si>
  <si>
    <t>Bản án số 06/2010/DSST, ngày 30/3/2010 của TAND huyện Krông Nô</t>
  </si>
  <si>
    <t>Nguyễn Văn Sơn
Nguyễn Thị Kim Dung</t>
  </si>
  <si>
    <t>Thôn Jang Cách 
 xã Đắk Drô</t>
  </si>
  <si>
    <t>39/QĐ-CCTHA, ngày 20/8/2015</t>
  </si>
  <si>
    <t>Quyết định số 11/2010/QĐST-DS, ngày 29/6/2010 của TAND huyện Krông Nô</t>
  </si>
  <si>
    <t>40/QĐ-CCTHA, ngày 20/8/2015</t>
  </si>
  <si>
    <t>Quyết định số 13/2010/QĐST-DS, ngày 12/7/2010 của TAND huyện Krông Nô</t>
  </si>
  <si>
    <t>41/QĐ-CCTHA, ngày 20/8/2015</t>
  </si>
  <si>
    <t>Quyết định số 19/2010/QĐ-CNSTT, ngày 26/7/2010 của TAND huyện Krông Nô</t>
  </si>
  <si>
    <t>42/QĐ-CCTHA, ngày 20/8/2015</t>
  </si>
  <si>
    <t>Quyết định số 22/2010/QĐST-DS, ngày 06/9/2010 của TAND huyện Krông Nô</t>
  </si>
  <si>
    <t>43/QĐ-CCTHA, ngày 20/8/2015</t>
  </si>
  <si>
    <t>Bản án số 29/2013/HSST, ngày 15/11/2013 của TAND huyện Đắk Glong</t>
  </si>
  <si>
    <t>Vũ Trọng Đài</t>
  </si>
  <si>
    <t>Thôn Đắk Hợp 
 xã Đắk Dro</t>
  </si>
  <si>
    <t>08/QĐ-CCTHA, ngày 11/12//2015</t>
  </si>
  <si>
    <t>Bản án số 39/2015/HSST, ngày 03/11/2015 của TAND Krông Nô</t>
  </si>
  <si>
    <t>Thôn Phú Hưng
 xã Quảng Phú</t>
  </si>
  <si>
    <t>Nguyễn Tấn Nhựt</t>
  </si>
  <si>
    <t>Thôn Nam Thắng 
 xã Nam Đà</t>
  </si>
  <si>
    <t>07/QĐ-CCTHA, ngày 11/12/2015</t>
  </si>
  <si>
    <t>Bản án số 39/2015/HSST, ngày 16/9/2015 của TAND Krông Nô</t>
  </si>
  <si>
    <t>Phùng Văn Hùng</t>
  </si>
  <si>
    <t>Thôn Nam Hợp 
 xã Nam Xuân</t>
  </si>
  <si>
    <t>01/QĐ-CCTHA, ngày 11/11/2015</t>
  </si>
  <si>
    <t>Bản án số 06/2013/HNGĐ-ST, ngày 17/9/2013 của TAND Krông Nô</t>
  </si>
  <si>
    <t>Nguyễn Văn Ngọc
Trịnh Thị Huynh</t>
  </si>
  <si>
    <t>Thôn Nam thanh
 xã Nâm N'Đir</t>
  </si>
  <si>
    <t>Quyết định số 07/201/QĐST-DS, ngày 13/7/2015 của TAND huyện Krông Nô</t>
  </si>
  <si>
    <t>Thôn Nam Hà
xã Nâm N'đir</t>
  </si>
  <si>
    <t>Văn Phước My</t>
  </si>
  <si>
    <t>Bản án số 33/2014/HSPT, ngày 23/7/2014 của TAND tỉnh Đắk Nông</t>
  </si>
  <si>
    <t>VI</t>
  </si>
  <si>
    <t>Chi cục Thi hành án dân sự huyện Đăk G'long</t>
  </si>
  <si>
    <t>58/QĐ-CCTHA, ngày 30/9/2016</t>
  </si>
  <si>
    <t>Hoàng Văn Bích</t>
  </si>
  <si>
    <t>thôn Quyết Tâm, xã Ea Pô, huyện Cư Jut, tỉnh Đăk Nông</t>
  </si>
  <si>
    <t>133/QĐ-CCTHA, ngày 31/7/2015</t>
  </si>
  <si>
    <t>Bản án số 235/2014/HSPT ngày 20/6/2014của TPT TAND tối cao Đà Nẵng</t>
  </si>
  <si>
    <t>41</t>
  </si>
  <si>
    <t>Lê Xuân Tân</t>
  </si>
  <si>
    <t>thôn Thanh Nam, xã Ea Pô, huyện Cư Jut, tỉnh Đăk Nông</t>
  </si>
  <si>
    <t>120/QĐ-CCTHA, ngày 31/7/2015</t>
  </si>
  <si>
    <t>Bản án số 60/2014/HSST ngày 28/11/2014 của TAND huyện Cư Jut</t>
  </si>
  <si>
    <t>42</t>
  </si>
  <si>
    <t>Lý Văn Cung</t>
  </si>
  <si>
    <t>thôn Thanh Sơn, xã Ea Pô, huyện Cư Jut, tỉnh Đăk Nông</t>
  </si>
  <si>
    <t>115/QĐ-CCTHA, ngày 31/7/2015</t>
  </si>
  <si>
    <t>Bản án số 22/2014/HSST ngày 19/5/2014 của TAND huyện Cư Jut</t>
  </si>
  <si>
    <t>43</t>
  </si>
  <si>
    <t>Hoàng Văn Dũng</t>
  </si>
  <si>
    <t>117/QĐ-CCTHA, ngày 31/7/2015</t>
  </si>
  <si>
    <t>44</t>
  </si>
  <si>
    <t>Hoàng Văn Lập</t>
  </si>
  <si>
    <t>127/QĐ-CCTHA, ngày 31/7/2015</t>
  </si>
  <si>
    <t>45</t>
  </si>
  <si>
    <t>thôn Nam Tiến, xã Ea Pô, huyện Cư Jut, tỉnh Đăk Nông</t>
  </si>
  <si>
    <t>46</t>
  </si>
  <si>
    <t>Bản án số 01/2014/HSST ngày 20/01/2014 của TAND huyện Cư Jut</t>
  </si>
  <si>
    <t>110</t>
  </si>
  <si>
    <t>Nguyễn Văn Hoài</t>
  </si>
  <si>
    <t>thôn 10, xã Tâm Thắng, huyện Cư Jut, tỉnh Đăk Nông</t>
  </si>
  <si>
    <t>45/QĐ-CCTHA, ngày 20/7/2015</t>
  </si>
  <si>
    <t>111</t>
  </si>
  <si>
    <t>112</t>
  </si>
  <si>
    <t>thôn 14, xã Tâm Thắng, huyện Cư Jut, tỉnh Đăk Nông</t>
  </si>
  <si>
    <t>46/QĐ-CCTHA, ngày 20/7/2015</t>
  </si>
  <si>
    <t>Bản án số 21/2013/HSST ngày 27/12/2013 của TAND tỉnh Đăk Nông</t>
  </si>
  <si>
    <t>113</t>
  </si>
  <si>
    <t>Hà Bảo Sơn + 01 BC</t>
  </si>
  <si>
    <t xml:space="preserve"> TT Ea Tling, huyện Cư Jut, tỉnh Đăk Nông</t>
  </si>
  <si>
    <t>40/QĐ-CCTHA, ngày 20/7/2015</t>
  </si>
  <si>
    <t>Bản án số 01/2008/HSST ngày 08/01/2008 của TAND huyện Cư Jut</t>
  </si>
  <si>
    <t>114</t>
  </si>
  <si>
    <t>Dương Quốc Dũng</t>
  </si>
  <si>
    <t>thôn Tân Hòa, TT Ea Tling, huyện Cư Jut, tỉnh Đăk Nông</t>
  </si>
  <si>
    <t>41/QĐ-CCTHA, ngày 20/7/2015</t>
  </si>
  <si>
    <t>Bản án số 44/2000/HSST ngày 20/4/2000 của TAND tỉnh Đăk Lăk</t>
  </si>
  <si>
    <t>115</t>
  </si>
  <si>
    <t>Y Krec Kbuôr + 01 BC</t>
  </si>
  <si>
    <t>Buôn Trum, xã Tâm Thắng, huyện Cư Jut, tỉnh Đăk Nông</t>
  </si>
  <si>
    <t>63/QĐ-CCTHA, ngày 20/7/2015</t>
  </si>
  <si>
    <t>Bản án số 12/2011/HSST ngày 05/4/2011 của TAND huyện Cư Jut</t>
  </si>
  <si>
    <t>116</t>
  </si>
  <si>
    <t>Trần Văn Hào</t>
  </si>
  <si>
    <t>thôn 6, xã Nam Dong, huyện Cư Jut, tỉnh Đăk Nông</t>
  </si>
  <si>
    <t>68/QĐ-CCTHA, ngày 20/7/2015</t>
  </si>
  <si>
    <t>Bản án số 127/2009/HSPT ngày 16/9/2009 của TAND tỉnh Đăk Nông</t>
  </si>
  <si>
    <t>117</t>
  </si>
  <si>
    <t>thôn 01, xã Trúc Sơn, huyện Cư Jut, tỉnh Đăk Nông</t>
  </si>
  <si>
    <t>71/QĐ-CCTHA, ngày 20/7/2015</t>
  </si>
  <si>
    <t>Bản án số 12/2015/HSPT ngày 17/01/2015 của TAND tỉnh Đăk Nông</t>
  </si>
  <si>
    <t>118</t>
  </si>
  <si>
    <t>119</t>
  </si>
  <si>
    <t>Nông Thị Hòa</t>
  </si>
  <si>
    <t>Huỳnh Thị Nhớ</t>
  </si>
  <si>
    <t xml:space="preserve">Nguyễn Xuân Tịnh </t>
  </si>
  <si>
    <t>56/QĐ-CCTHA, ngày 25/9/2015</t>
  </si>
  <si>
    <t>Bản án số 05/2014/DSST, ngày 16/5/2014 của TAND huyện Krông Nô</t>
  </si>
  <si>
    <t>Vũ Thị Oanh</t>
  </si>
  <si>
    <t>Thôn K62 
 xã Đắk Drô</t>
  </si>
  <si>
    <t>57/QĐ-CCTHA, ngày 25/9/2015</t>
  </si>
  <si>
    <t>Bản án số 68/2011/HSPT, ngày 22/11/2011 của TAND tỉnh Đắk Nông</t>
  </si>
  <si>
    <t>Trần Trọng Thủy</t>
  </si>
  <si>
    <t>Thôn 10, Quảng Hòa</t>
  </si>
  <si>
    <t>không có tài sản</t>
  </si>
  <si>
    <t>41/QĐ-CCTHA ngày 29/9/2015</t>
  </si>
  <si>
    <t>Bản án số: 29/2013/HSST ngày 26/6/2013 của TAND huyện Đắk Glong</t>
  </si>
  <si>
    <t>Nguyễn Hoàng Dũng</t>
  </si>
  <si>
    <t>Thôn 3, Quảng Sơn</t>
  </si>
  <si>
    <t>42/QĐ-CCTHA ngày 29/9/2016</t>
  </si>
  <si>
    <t>Bản án số: 34/2013/HSST ngày 11/3/2013 của TAND huyện Đắk Glong</t>
  </si>
  <si>
    <t>Nguyễn Văn Thái</t>
  </si>
  <si>
    <t>43/QĐ-CCTHA ngày 29/9/2017</t>
  </si>
  <si>
    <t>Bản án số: 09/2014/HSST ngày 16/4/2014 của TAND huyện Đắk Glong</t>
  </si>
  <si>
    <t>Hồ Đắc Giang</t>
  </si>
  <si>
    <t>Thôn 1, Quảng Sơn</t>
  </si>
  <si>
    <t>44/QĐ-CCTHA ngày 29/9/2018</t>
  </si>
  <si>
    <t>Bản án số: 02/2008/DSST ngày 20/10/2008 của TAND huyện Đắk Glong</t>
  </si>
  <si>
    <t>Trần Văn Dũng</t>
  </si>
  <si>
    <t>Thôn 9, Quảng Hòa</t>
  </si>
  <si>
    <t>45/QĐ-CCTHA ngày 29/9/2015</t>
  </si>
  <si>
    <t>Bản án số: 29/2013/HSST ngày 20/6/2013 của TAND huyện Đắk Glong</t>
  </si>
  <si>
    <t>Nguyễn Hữu Thắng</t>
  </si>
  <si>
    <t>Thôn 1, Quảng Hòa</t>
  </si>
  <si>
    <t>46/QĐ-CCTHA ngày 29/9/2015</t>
  </si>
  <si>
    <t>Trần Văn Tuấn</t>
  </si>
  <si>
    <t>Thôn 5, Quảng Sơn</t>
  </si>
  <si>
    <t>47/QĐ-CCTHA ngày 29/9/2015</t>
  </si>
  <si>
    <t>Bản án số: 10/2013/HSST ngày 01/3/2013 của TAND huyện Đắk Glong</t>
  </si>
  <si>
    <t>Nguyễn Viết Toàn</t>
  </si>
  <si>
    <t>48/QĐ-CCTHA ngày 29/9/2015</t>
  </si>
  <si>
    <t>Bản án số: 13/2014/HSST ngày 25/3/2015 của TAND huyện Đắk Glong</t>
  </si>
  <si>
    <t>Nguyễn Văn Cường</t>
  </si>
  <si>
    <t>thôn quảng Hợp, quảng sơn</t>
  </si>
  <si>
    <t>49/QĐ-CCTHA ngày 29/9/2015</t>
  </si>
  <si>
    <t>Hoàng Văn Sùng</t>
  </si>
  <si>
    <t>thôn 12, Quảng Hòa</t>
  </si>
  <si>
    <t>50/QĐ-CCTHA ngày 29/9/2015</t>
  </si>
  <si>
    <t>Bản án số: 32/2015/HSST ngày 11/6/2015 của TAND huyện Đắk Glong</t>
  </si>
  <si>
    <t>Công tuy TNHH MTV thương mại dịch vụ thành lập phát</t>
  </si>
  <si>
    <t>thôn 2, Quảng Sơn</t>
  </si>
  <si>
    <t>51/QĐ-CCTHA ngày 29/9/2015</t>
  </si>
  <si>
    <t>Bản án số: 07/2014/DSST ngày 18/9/2014 của TAND huyện Đắk Glong</t>
  </si>
  <si>
    <t>Nguyễn Văn Giản</t>
  </si>
  <si>
    <t>Bon N Tình Quảng Sơn</t>
  </si>
  <si>
    <t>52/QĐ-CCTHA ngày 29/9/2015</t>
  </si>
  <si>
    <t>Bản án số: 06/2014/HSST ngày 11/3/2014 của TAND huyện Đắk Glong</t>
  </si>
  <si>
    <t>Phạm văn Hoan</t>
  </si>
  <si>
    <t>thôn 3, Quảng Sơn</t>
  </si>
  <si>
    <t>53/QĐ-CCTHA ngày 29/9/2015</t>
  </si>
  <si>
    <t>Bản án số: 102/2006/HSST ngày 30/6/2008 của TAND huyện Đắk Glong</t>
  </si>
  <si>
    <t>Mai văm Tới</t>
  </si>
  <si>
    <t>thôn 6, Quảng Khê</t>
  </si>
  <si>
    <t>01/QĐ-CCTHA ngày 26/10/2015</t>
  </si>
  <si>
    <t>Bản án số: 01/2015/DSST ngày 24/4/2015 của TAND huyện Đắk Glong</t>
  </si>
  <si>
    <t>Trần Viết Thế</t>
  </si>
  <si>
    <t>thôn 8, Quảng Khê</t>
  </si>
  <si>
    <t>02/QĐ-CCTHA ngày 26/10/2015</t>
  </si>
  <si>
    <t>Bản án số: 02/2012/DSST ngày 16/5/2012 của TANDtĐăk Glong</t>
  </si>
  <si>
    <t>Nguyễn Văn Vui, Lê Thị Ngọc</t>
  </si>
  <si>
    <t>03/QĐ-CCTHA ngày 17/8/2015</t>
  </si>
  <si>
    <t xml:space="preserve">Bản án số: 14/2015/HSST ngày 25/3/2015; Bản án số 64/2015/HSPT ngày 10/6/2015 của TANDtỉnh Đắk Nông, </t>
  </si>
  <si>
    <t>Võ Anh Tấn</t>
  </si>
  <si>
    <t>thôn 4, Quảng Khê</t>
  </si>
  <si>
    <t>04/QĐ-CCTHA ngày 26/10/2015</t>
  </si>
  <si>
    <t xml:space="preserve">Bản án số: 08/2007/HNGĐ-ST ngày 06/3/2013 của TAND huyện Đắk Glong, tỉnh Đắk Nông, </t>
  </si>
  <si>
    <t>Trần Thị Tuyết</t>
  </si>
  <si>
    <t>05/QĐ-CCTHA ngày 26/10/2015</t>
  </si>
  <si>
    <t xml:space="preserve">Bản án số: 36/2014/HSSTngày 1661015 của TAND huyện Đắk Glong, tỉnh Đắk Nông, </t>
  </si>
  <si>
    <t>Phạm Đức Nga</t>
  </si>
  <si>
    <t>Thôn 8, Quảng Khê, huyện Đăk Glong, Đắk Nông</t>
  </si>
  <si>
    <t>06/QĐ-CCTHA ngày 26/10/2015</t>
  </si>
  <si>
    <t>Bản án số: 43/HSST ngày 12/11/2014 của TAND huyện huyện Đắk Glong</t>
  </si>
  <si>
    <t>Lê Công Minh</t>
  </si>
  <si>
    <t>Thôn 10, Quảng Khê, huyện Đăk Glong, Đắk Nông</t>
  </si>
  <si>
    <t>07/QĐ-CCTHA ngày 26/10/2015</t>
  </si>
  <si>
    <t>Nguyễn Văn Minh</t>
  </si>
  <si>
    <t>Thôn 4, Quảng Khê, huyện Đăk Glong, Đắk Nông</t>
  </si>
  <si>
    <t>08/QĐ-CCTHA ngày 26/10/2015</t>
  </si>
  <si>
    <t>Bản án số: 20/HSST ngày 30/07/2014 của TAND huyện huyện Đắk Glong</t>
  </si>
  <si>
    <t>Nguyễn Văn Trường</t>
  </si>
  <si>
    <t>Thôn 9, Quảng Khê, huyện Đăk Glong, Đắk Nông</t>
  </si>
  <si>
    <t>09/QĐ-CCTHA ngày 26/10/2015</t>
  </si>
  <si>
    <t>Bản án số: 13/HSST ngày 29/5/2014 của TAND huyện huyện Đắk Glong</t>
  </si>
  <si>
    <t>Hoàng Văn Lương</t>
  </si>
  <si>
    <t>Thôn 11, Quảng Khê, huyện Đăk Glong, Đắk Nông</t>
  </si>
  <si>
    <t>10/QĐ-CCTHA ngày 26/10/2015</t>
  </si>
  <si>
    <t>Bản án số: 38/HSST ngày 30/10/2014 của TAND huyện huyện Đắk Glong</t>
  </si>
  <si>
    <t>Tạ Duy Long</t>
  </si>
  <si>
    <t>Thôn 3, Quảng Khê, huyện Đăk Glong, Đắk Nông</t>
  </si>
  <si>
    <t>11/QĐ-CCTHA ngày 26/10/2015</t>
  </si>
  <si>
    <t>Bản án số: 15/HSST/2013 ngày 24/4/2013 của TAND huyện huyện Đắk Glong</t>
  </si>
  <si>
    <t>Phạm Văn TRình</t>
  </si>
  <si>
    <t>Thôn 2, Quảng Khê, huyện Đăk Glong, Đắk Nông</t>
  </si>
  <si>
    <t>12/QĐ-CCTHA ngày 26/10/2015</t>
  </si>
  <si>
    <t>Bản án số: 08/HSST/2012 ngày 23/2/2012 của TAND huyện huyện Đắk Glong</t>
  </si>
  <si>
    <t>13/QĐ-CCTHA ngày 26/10/2015</t>
  </si>
  <si>
    <t>Bản án số: 04/HSST/2011 ngày 07/7/2011 của TAND huyện huyện Đắk Glong</t>
  </si>
  <si>
    <t>14/QĐ-CCTHA ngày 26/10/2019</t>
  </si>
  <si>
    <t>Bản án số: 28/HSST/2011 ngày 17/6/2011 của TAND tỉnh Đắk Nông.; 258/2011/HSPT ngày 22/8/2011 của TAND tối cao Đà Nẵng</t>
  </si>
  <si>
    <t>Đồng Minh Sơn</t>
  </si>
  <si>
    <t>15/QĐ-CCTHA ngày 26/10/2020</t>
  </si>
  <si>
    <t>Lang Văn Bình</t>
  </si>
  <si>
    <t>Thôn 3, Đăk Ha huyện Đăk Glong, Đắk Nông</t>
  </si>
  <si>
    <t>Cơ Sở Chế Biến Gỗ Toàn Gia</t>
  </si>
  <si>
    <t>TDP 11, TT Ea Tling, huyện Cư Jut, tỉnh Đăk Nông</t>
  </si>
  <si>
    <t>30/QĐ-CCTHA, ngày 20/7/2015</t>
  </si>
  <si>
    <t>Bản án số 04/2012/QĐST-KDTM ngày 26/10/2012 của TAND huyện Cư Jut</t>
  </si>
  <si>
    <t>76</t>
  </si>
  <si>
    <t>Mai Xuân Trường</t>
  </si>
  <si>
    <t>29/QĐ-CCTHA, ngày 20/7/2015</t>
  </si>
  <si>
    <t>Bản án số 09/2012/QĐST-DS ngày 05/5/2012 của TAND huyện Cư Jut</t>
  </si>
  <si>
    <t>77</t>
  </si>
  <si>
    <t>16/QĐ-CCTHA, ngày 20/7/2015</t>
  </si>
  <si>
    <t>Bản án số 42/2012/QĐST-DS ngày 18/10/2012 của TAND huyện Cư Jut</t>
  </si>
  <si>
    <t>78</t>
  </si>
  <si>
    <t>Nguyễn Văn Quý, Lê Thị Thanh</t>
  </si>
  <si>
    <t>thôn 8, xã Tâm Thắng, huyện Cư Jut, tỉnh Đăk Nông</t>
  </si>
  <si>
    <t>04/QĐ-CCTHA, ngày 20/7/2015</t>
  </si>
  <si>
    <t>Bản án số 50/2013/QĐST-DS ngày 27/11/2013của TAND huyện Cư Jut</t>
  </si>
  <si>
    <t>79</t>
  </si>
  <si>
    <t>80</t>
  </si>
  <si>
    <t>81</t>
  </si>
  <si>
    <t>Nguyễn Văn Quyết + 4 BC</t>
  </si>
  <si>
    <t>34/QĐ-CCTHA, ngày 20/7/2015</t>
  </si>
  <si>
    <t>Bản án số 57/2013/HSST ngày 25/10/2013 của TAND huyện Cư Jut</t>
  </si>
  <si>
    <t>82</t>
  </si>
  <si>
    <t>Bùi Văn Dũng + 3BC</t>
  </si>
  <si>
    <t>01/QĐ-CCTHA, ngày 20/7/2015</t>
  </si>
  <si>
    <t>Bản án số 38/2013/HSST ngày 25/7/2013 của TAND huyện Cư Jut</t>
  </si>
  <si>
    <t>83</t>
  </si>
  <si>
    <t>Trần Quang Phu</t>
  </si>
  <si>
    <t>thôn 11, xã Tâm Thắng, huyện Cư Jut, tỉnh Đăk Nông</t>
  </si>
  <si>
    <t>Sùng Giả Chu</t>
  </si>
  <si>
    <t>Đội 8, Trung đoàn 720, xã Đắk Ngo, Tuy Đức, Đắk Nông</t>
  </si>
  <si>
    <t>25/9/2015</t>
  </si>
  <si>
    <t>04/2000/HSST ngày 12/6/2000, TAND H.Tuần Giáo, Điện Biên</t>
  </si>
  <si>
    <t>Bùi Duy Nhật</t>
  </si>
  <si>
    <t>Thôn 8, Quảng Tân, Tuy Đức, Đắk Nông</t>
  </si>
  <si>
    <t>28/9/2015</t>
  </si>
  <si>
    <t>Lê Thị Tố Uyên</t>
  </si>
  <si>
    <t>Bon Điêng Đu, xã Đắk Ngo, Tuy Đức, Đắk Nông</t>
  </si>
  <si>
    <t>41/25.9.2015</t>
  </si>
  <si>
    <t>05/2010/HSST ngày 09/02/2010 của TAND huyện Tuy Đức</t>
  </si>
  <si>
    <t>22/30.12.2015</t>
  </si>
  <si>
    <t>Điểu Khươn</t>
  </si>
  <si>
    <t>Bon Phi Lơ Te, xã Đắk Ngo, huyện Tuy Đức</t>
  </si>
  <si>
    <t>42/25.9.2015</t>
  </si>
  <si>
    <t>1081/PTHS ngày 03/12/2003 của TAND tối cao tại Đà Nẵng</t>
  </si>
  <si>
    <t>Nguyễn Huy Khanh</t>
  </si>
  <si>
    <t>Rới khỏi địa phương</t>
  </si>
  <si>
    <t>40/25.9.2015</t>
  </si>
  <si>
    <t>21/2009/DSPT ngày 28/4/2009 của TAND tỉnh Đắk Nông</t>
  </si>
  <si>
    <t>Tạ Thanh Hiếu</t>
  </si>
  <si>
    <t>65/28.9.2015</t>
  </si>
  <si>
    <t>07/2011/HSST ngày 21/6/2011 TA Quân sự khu vực 2, Quân khu 7</t>
  </si>
  <si>
    <t>Võ VĂn Tùng</t>
  </si>
  <si>
    <t>Đội 2, Nông trường Cà phê Đắk Ngo, Đắk Ngo, Tuy Đức</t>
  </si>
  <si>
    <t>45/25.9.2015</t>
  </si>
  <si>
    <t>03/2012/QĐST-DS 27/3/2012 TAND huyện Tuy Đức</t>
  </si>
  <si>
    <t xml:space="preserve">Bản án số: 02/QDST-ST/2012 ngày 16/5/2012 của TAND huyện  Đắk Glong, </t>
  </si>
  <si>
    <t>Hồ Đăng Ánh</t>
  </si>
  <si>
    <t>Bon K' Nur, Quảng Khê</t>
  </si>
  <si>
    <t>30/QĐ-CCTHA ngày 28/12/2015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</si>
  <si>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</si>
  <si>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</si>
  <si>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</si>
  <si>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>31/QĐ-CCTHA ngày 28/12/2015</t>
  </si>
  <si>
    <t xml:space="preserve">Bản án số: 39/HS-ST/2012 ngày 19/6/2012 của TAND huyện  Đắk Glong, </t>
  </si>
  <si>
    <t>Nguyễn Thị Thu Cúc</t>
  </si>
  <si>
    <t>32/QĐ-CCTHA ngày 28/12/2015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</si>
  <si>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</si>
  <si>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</si>
  <si>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</si>
  <si>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33/QĐ-CCTHA ngày 28/12/2015</t>
  </si>
  <si>
    <t>Nguyễn Văn Hải</t>
  </si>
  <si>
    <t>34/QĐ-CCTHA ngày 28/12/2015</t>
  </si>
  <si>
    <t>Nguyễn Đình Chinh</t>
  </si>
  <si>
    <t>Thôn 4, Quảng Sơn, huyện Đăk Glong, Đắk Nông</t>
  </si>
  <si>
    <t>35/QĐ-CCTHA ngày 28/12/2015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</si>
  <si>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</si>
  <si>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</si>
  <si>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</si>
  <si>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36/QĐ-CCTHA ngày 28/12/2015</t>
  </si>
  <si>
    <t>Bản án số: 06/HS-ST/2012 ngày 09/5/2012 của TAND huyện  Đam Rông, Lâm Đồng</t>
  </si>
  <si>
    <t>Phạm Việt Quang</t>
  </si>
  <si>
    <t>Thôn 9, Quảng Hòa, huyện Đăk Glong, Đắk Nông</t>
  </si>
  <si>
    <t>37/QĐ-CCTHA ngày 28/12/2015</t>
  </si>
  <si>
    <t xml:space="preserve">Bản án số: 17/HS-ST/2013 ngày 30/9/2013 của TAND huyện  Đắk Glong, </t>
  </si>
  <si>
    <t>Lý Văn Thành</t>
  </si>
  <si>
    <t>38/QĐ-CCTHA ngày 28/12/2015</t>
  </si>
  <si>
    <t xml:space="preserve">Bản án số: 48/HS-ST/2012 ngày 16/8/2012 của TAND huyện  Đắk Glong, </t>
  </si>
  <si>
    <t>Phạm Kim Đồng</t>
  </si>
  <si>
    <t>39/QĐ-CCTHA ngày 28/12/2015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</si>
  <si>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</si>
  <si>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</si>
  <si>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</si>
  <si>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>40/QĐ-CCTHA ngày 28/12/2015</t>
  </si>
  <si>
    <t xml:space="preserve">Bản án số: 29/HS-ST/2013 ngày 26/6/2013 của TAND huyện  Đắk Glong, </t>
  </si>
  <si>
    <t>Nguyễn Hông Quân</t>
  </si>
  <si>
    <t>41/QĐ-CCTHA ngày 28/12/2015</t>
  </si>
  <si>
    <t>Nông Thị Lệ</t>
  </si>
  <si>
    <t>Thôn 8, Quảng Hòa, huyện Đăk Glong, Đắk Nông</t>
  </si>
  <si>
    <t>42/QĐ-CCTHA ngày 28/12/2015</t>
  </si>
  <si>
    <t>Vũ Văn Trung</t>
  </si>
  <si>
    <t>43/QĐ-CCTHA ngày 28/12/2015</t>
  </si>
  <si>
    <t>Lê Văn Cần</t>
  </si>
  <si>
    <t>44/QĐ-CCTHA ngày 28/12/2015</t>
  </si>
  <si>
    <t>Trần Nho Trung</t>
  </si>
  <si>
    <t>Thôn Quảng Tiến, Quảng Sơm, huyện Đăk Glong, Đắk Nông</t>
  </si>
  <si>
    <t>45/QĐ-CCTHA ngày 28/12/2015</t>
  </si>
  <si>
    <t>03/2015/HSST ngày 30/01/2015</t>
  </si>
  <si>
    <t xml:space="preserve">HỨA VĂN THÀNH, </t>
  </si>
  <si>
    <t>tổ 4, Nghĩa Thành</t>
  </si>
  <si>
    <t>513/QĐ-CCTHA ngày 18/8/2015</t>
  </si>
  <si>
    <t>31/2015/HSST ngày 09/6/2015 của TA Gia Nghĩa</t>
  </si>
  <si>
    <t>tổ 2, Nghĩa Thành</t>
  </si>
  <si>
    <t>Cao Thị Thoa</t>
  </si>
  <si>
    <t>tổ 9, phường Nghĩa Thành</t>
  </si>
  <si>
    <t>507/QĐ-CCTHA ngày 10/8/2015</t>
  </si>
  <si>
    <t>22/2015/QĐST-DS ngày 15/7/2015 của TA Gia Nghĩa</t>
  </si>
  <si>
    <t>422/QĐ-CCTHA ngày 03/7/2015</t>
  </si>
  <si>
    <t>51/2014/HSST ngày 17/9/2014 của TA Đắk Nông; 132/2015/HSPT ngày 22/4/2015 của Tòa PT TAND TC tại Đà Nẵng</t>
  </si>
  <si>
    <t>Phạm Mạnh Hùng, Cao Thị Thoa</t>
  </si>
  <si>
    <t>225/QĐ-CCTHA ngày 28/01/2015</t>
  </si>
  <si>
    <t>01/2014/QĐST-DS ngày 08/01/2014 của TA Gia Nghĩa</t>
  </si>
  <si>
    <t>Công ty TNHH tư vấn thiết kế  xây dựng Thành Phúc</t>
  </si>
  <si>
    <t>Chưa xác định được địa chỉ</t>
  </si>
  <si>
    <t>04/QĐ-CCTHA ngày 17/11/2011</t>
  </si>
  <si>
    <t>03/2011/KDTM-ST ngày 29/9/2011 của TA Gia Nghĩa</t>
  </si>
  <si>
    <t>Trần Thị Bích</t>
  </si>
  <si>
    <t>37, đường Trần Hưng Đạo, Nghĩa Thành</t>
  </si>
  <si>
    <t>03/QĐ-CCTHA ngày 31/10/2011</t>
  </si>
  <si>
    <t>05/2011/QĐST-KDTM ngày 15/9/2011 của TA Gia Nghĩa</t>
  </si>
  <si>
    <t>tổ 7, Nghĩa Thành</t>
  </si>
  <si>
    <t>Trần Thị Hương</t>
  </si>
  <si>
    <t>tổ 10, Nghĩa Thành</t>
  </si>
  <si>
    <t>152/QĐ_CCTHA ngày 22/8/2011</t>
  </si>
  <si>
    <t>33/2011/QĐST-DS ngày 18/7/2011 của TA Gia Nghĩa</t>
  </si>
  <si>
    <t>Nguyễn Doãn Chung</t>
  </si>
  <si>
    <t>08/QĐ-CCTHA ngày 13/11/2013</t>
  </si>
  <si>
    <t>139/2011/HSST ngày 06/6/2011 của TA Buôn Ma Thuột; 236/2011/HSPT ngày 26/8/2011 của TA Đắk Lắk</t>
  </si>
  <si>
    <t>Nguyễn Văn Công</t>
  </si>
  <si>
    <t>tổ 4, Nghĩa Đức</t>
  </si>
  <si>
    <t>06/QĐ-CCTHA ngày 09/11/2009</t>
  </si>
  <si>
    <t>43/2009/HSST ngày 22/5/2009 của TA Hàm Thuận Bắc; 94/2009/HSPT ngày 13/8/2009 của TA Bình Thuận</t>
  </si>
  <si>
    <t>17/QĐ-CCTHA ngày 22/6/2009</t>
  </si>
  <si>
    <t>160/2009/HSST ngày 14/10/2009 cuat TA Phan Thiết</t>
  </si>
  <si>
    <t>Từ Quang Bình</t>
  </si>
  <si>
    <t>tổ 2, Nghĩa Đức</t>
  </si>
  <si>
    <t>31/QĐ-CCTHA ngày 01/3/2013</t>
  </si>
  <si>
    <t>127/2012/HSST ngày 23/11/2012 của TA huyện Cư MGar, Đắk Lăk</t>
  </si>
  <si>
    <t>04/QĐ-CCTHA ngày 06/10/2009</t>
  </si>
  <si>
    <t>268/2009/HSPT ngày 20/4/2009 của Tòa Phúc thẩm TAND Tc tại Đà Nẵng</t>
  </si>
  <si>
    <t>Lưu Quang Chiến</t>
  </si>
  <si>
    <t>tổ 3, Nghĩa Đức</t>
  </si>
  <si>
    <t>08/QĐ-CCTHA ngày 17/11/2011</t>
  </si>
  <si>
    <t>27/2011/HSST ngày 31/5/2011 của TA Đắk Song</t>
  </si>
  <si>
    <t>Nguyễn Phú Hải</t>
  </si>
  <si>
    <t>tổ 10, Nghĩa Đức</t>
  </si>
  <si>
    <t xml:space="preserve">49/QĐ-CCTHA ngày 23/01/1999 </t>
  </si>
  <si>
    <t>123/1998/HSST ngày 15/01/1998 của TA Hồ Chí Minh</t>
  </si>
  <si>
    <t>Đặng Văn Tam</t>
  </si>
  <si>
    <t>thôn Tân Hiệp, xã Đắk R'Moan</t>
  </si>
  <si>
    <t>43/QĐ-CCTHA ngày 11/7/2012</t>
  </si>
  <si>
    <t>86/1998/HSST ngày 06/11/1998 của TA Hưng Yên</t>
  </si>
  <si>
    <t>Nguyễn Thị Thoa</t>
  </si>
  <si>
    <t>423/QĐ-CCTHA ngày 03/7/2015</t>
  </si>
  <si>
    <t>15/2015/HSST ngày 01/4/2015 của TA Phú THọ</t>
  </si>
  <si>
    <t>Đỗ Bá Bảy, Lê Thị Hảo</t>
  </si>
  <si>
    <t>tổ 5, Nghĩa Phú</t>
  </si>
  <si>
    <t>40/QĐ-CCTHA ngày 06/1/2011</t>
  </si>
  <si>
    <t>16/2010/DSST ngày 29/11/2010 của TA Gia Nghĩa</t>
  </si>
  <si>
    <t>Hoàng Xuân Trung</t>
  </si>
  <si>
    <t>tổ 2, Nghĩa Trung</t>
  </si>
  <si>
    <t>217/QĐ-CCTHA ngày 16/1/2015</t>
  </si>
  <si>
    <t>83/2013/HSST ngày 09/8/2013 của TA Mê Linh, tỉnh Vĩnh Phúc</t>
  </si>
  <si>
    <t>Nguyễn Anh Sang, Nguyễn Thị Hồng Nhung</t>
  </si>
  <si>
    <t>thôn Tân Lập, xã Quảng Thành</t>
  </si>
  <si>
    <t>147/QĐ-CCTHA ngày 22/8/2011</t>
  </si>
  <si>
    <t>34/2011/QĐST-DS ngày 02/8/2011 của TA Gia Nghĩa</t>
  </si>
  <si>
    <t>Công ty TNHH 1 TV Phú Quang</t>
  </si>
  <si>
    <t>tổ 5, Nghĩa Trung</t>
  </si>
  <si>
    <t>22/QĐ-CCTHA ngày 22/3/2012</t>
  </si>
  <si>
    <t>02/2012/QĐST-KDTM ngày 13/3/2012 của TA Gia Nghĩa</t>
  </si>
  <si>
    <t>Nguyễn Trường Giang</t>
  </si>
  <si>
    <t>thôn Tân Thịnh, xã Quảng Thành</t>
  </si>
  <si>
    <t>30/QĐ-CCTHA ngày 26/02/2013</t>
  </si>
  <si>
    <t>48/2012/HSST ngày 23/8/2012 của TA Đắk Nông; 27/2012/HSPT ngày 20/11/2012 của TPT TANDTC tại Đà Nẵng</t>
  </si>
  <si>
    <t xml:space="preserve">Lê Thanh Hòa </t>
  </si>
  <si>
    <t>thôn Nghĩa Tín, xã Quảng Thành</t>
  </si>
  <si>
    <t>11/QĐ-CCTHA ngày 04/12/2013</t>
  </si>
  <si>
    <t>29/2013/HSST ngày 18/9/2013 của TA Đắk Song</t>
  </si>
  <si>
    <t>Lê Ngọc Hà</t>
  </si>
  <si>
    <t>tổ 02, khối 6, Nghĩa Trung</t>
  </si>
  <si>
    <t>55/QĐ-CCTHA ngày 09/7/2010</t>
  </si>
  <si>
    <t>50/2009/HSST ngày 21/5/2009 của TA Đăk Nông; 431/2009/HSPT ngày 26/8/2009 của TATC Đà Nẵng</t>
  </si>
  <si>
    <t>Nguyễn Thị Băng, Tiêu Phú Cường</t>
  </si>
  <si>
    <t>tổ 1, Nghĩa Trung</t>
  </si>
  <si>
    <t>112/QĐ-CCTHA ngày 13/8/2010</t>
  </si>
  <si>
    <t>09/2010/DSST ngày 09/7/2010 của TA Gia Nghĩa</t>
  </si>
  <si>
    <t>117/QĐ-CCTHA ngày 13/8/2010</t>
  </si>
  <si>
    <t>11/2010/DSST ngày 09/7/2010 của TA Gia Nghĩa</t>
  </si>
  <si>
    <t>115/QĐ-CCTHA ngày 13/8/2010</t>
  </si>
  <si>
    <t>10/2010/DSST ngày 09/7/2010 của TA Gia Nghĩa</t>
  </si>
  <si>
    <t>41/QĐ-CCTHA ngày 06/1/2011</t>
  </si>
  <si>
    <t>15/2010/DSST ngày 29/11/2011 cuae TA Gia Nghĩa</t>
  </si>
  <si>
    <t>Huỳnh Tấn Quân</t>
  </si>
  <si>
    <t>tổ 5, Nghia Tân</t>
  </si>
  <si>
    <t>396/QĐ-CCTHA ngày 15/6/2015</t>
  </si>
  <si>
    <t>19/2011/HSST ngày 04/5/2011 của TA Gia Nghĩa</t>
  </si>
  <si>
    <t>Nguyễn Thị Sen</t>
  </si>
  <si>
    <t>tỏ 3, Nghĩa Trung</t>
  </si>
  <si>
    <t>70/QĐ-CCTHA ngày 17/3/2014</t>
  </si>
  <si>
    <t>09/2013/DSST ngày 05/9/2013 của TA Gia Nghĩa; 03/2014/DSPT ngày 09/1/2014 TA Đak Nông</t>
  </si>
  <si>
    <t>Phan Thị Phương Dung, Bùi Thị Thủy, Pham Thị Ân</t>
  </si>
  <si>
    <t>05/QĐTHA ngày 29/10/2007</t>
  </si>
  <si>
    <t>64/2007/HSST ngày 11/5/2007 của TA Đăk Nông; 690/2007/HSPT ngày 13/8/2007 của TATC Đà Nẵng</t>
  </si>
  <si>
    <t>Lâm Thành Ly</t>
  </si>
  <si>
    <t>thôn Nghĩa Hòa, xã Quảng Thành</t>
  </si>
  <si>
    <t>08/QĐ-CCTHA ngày 26/10/2012</t>
  </si>
  <si>
    <t>03/HSST ngày 20/3/2012 TA huyện Buôn Đôn; 282/2012/HSPT ngày 01/8/2012 và ngày 02/8/2012 của TA Đăk Lăk</t>
  </si>
  <si>
    <t>Nguyễn Thị Kim Hải</t>
  </si>
  <si>
    <t>tổ 3, Nghĩa Phú</t>
  </si>
  <si>
    <t>70/QĐ0CCTHA ngày 29/8/2014</t>
  </si>
  <si>
    <t>21/2014/HSST ngày 16/4/2014 của TA Đăk R'Lấp</t>
  </si>
  <si>
    <t>Phí Đức Giang, Nguyễn Thị Thoa</t>
  </si>
  <si>
    <t>tổ 5, Nghiĩa Trung</t>
  </si>
  <si>
    <t>54/QĐ-CCTHA ngày 06/12/2012</t>
  </si>
  <si>
    <t>08/2012/DSST ngày 28/9/2012 của TA Gia Nghĩa</t>
  </si>
  <si>
    <t>Trương Hoàng Hưng</t>
  </si>
  <si>
    <t>thôn Tân Tiến, xã Quảng Thành</t>
  </si>
  <si>
    <t>77/QĐ-CCTHA ngày 05/9/2013</t>
  </si>
  <si>
    <t>23/2012/HSST ngày 12/6/2012 TA Đắk Nông</t>
  </si>
  <si>
    <t>45/QĐ-CCTHA ngày 23/12/2011</t>
  </si>
  <si>
    <t>14/2011/DSST ngày 26/8/2011 của TA Gia Nghĩa; 50/2011/DSPT của TA Đắk Nông</t>
  </si>
  <si>
    <t>99/QĐ-CCTHA ngày 09/7/2010</t>
  </si>
  <si>
    <t>20/2009/DSST ngày 29/9/2009 của TA Gia Nghĩa; 21/2010/DSPT ngày 12/3/2010 của TA Đăk Nông</t>
  </si>
  <si>
    <t>Nguyễn Thanh Hải</t>
  </si>
  <si>
    <t>tổ 3, Nghĩa Thành</t>
  </si>
  <si>
    <t>17/QĐ-CCTHA ngày 25/12/2013</t>
  </si>
  <si>
    <t>58/2013/HSST ngày 20/11/2013 cuat TA Gia Nghĩa</t>
  </si>
  <si>
    <t>Nguyễn Trọng Thủy</t>
  </si>
  <si>
    <t>Tổ 3, Nghĩa Phú</t>
  </si>
  <si>
    <t>17/QĐ-CCTHA ngày 25/12/2014</t>
  </si>
  <si>
    <t>Nguyễn Thị Thủy</t>
  </si>
  <si>
    <t>30/QĐ-CCTHA ngày 21/11/2013</t>
  </si>
  <si>
    <t>24/2013/QĐST-DS ngày 15/11/2013 của TA Gia Nghĩa</t>
  </si>
  <si>
    <t>20/QĐ-CCTHA ngày 05/1/2012</t>
  </si>
  <si>
    <t>33/2011/HSST ngày 09//2011 của TA Gia Nghĩa; 123/2011/HSPT ngày 29/11/2011 của TA đắk Nông</t>
  </si>
  <si>
    <t>Đoàn Đức Hải</t>
  </si>
  <si>
    <t>tổ 3, Nghĩa Trung</t>
  </si>
  <si>
    <t>57/QĐ-CCTHA ngày 04/6/2014</t>
  </si>
  <si>
    <t>56/2013/HSST ngày 15/8/2013 của TA Đắk Nông; 126/2014/HSPT ngày 19/2/2014 của Tòa PT TATC tại Đà Nẵng</t>
  </si>
  <si>
    <t>Hà Thị Phương</t>
  </si>
  <si>
    <t>56/QĐ-CCTHA ngày 04/6/2014</t>
  </si>
  <si>
    <t>Trinh Văn Sâm</t>
  </si>
  <si>
    <t>35/QĐ-CCTHA ngày 08/2/2010</t>
  </si>
  <si>
    <t>07/QĐST-DS ngày 02/2/2010 của TA Gia Nghia</t>
  </si>
  <si>
    <t>Công ty cổ phần dịch vụ khoáng sản Tây Nguyên-TKV</t>
  </si>
  <si>
    <t>18/QĐ-CCTHA ngày 06/1/2014</t>
  </si>
  <si>
    <t>30/2013/KDTM-ST ngày 18/10/2013 của TA Bình Thạnh, HCM</t>
  </si>
  <si>
    <t>thôn 3, xã Đăk Rông, huyện Cư Jut, tỉnh Đăk Nông</t>
  </si>
  <si>
    <t>42/QĐ-CCTHA, ngày 20/7/2015</t>
  </si>
  <si>
    <t>Bản án số 235/2014/HSST ngày 12/9/2014 của TAND TP. Buôn Ma Thuột</t>
  </si>
  <si>
    <t>120</t>
  </si>
  <si>
    <t>121</t>
  </si>
  <si>
    <t>Lăng Văn Hành</t>
  </si>
  <si>
    <t>122</t>
  </si>
  <si>
    <t>123</t>
  </si>
  <si>
    <t>Vi Văn Dinh</t>
  </si>
  <si>
    <t>60/QĐ-CCTHA, ngày 20/7/2015</t>
  </si>
  <si>
    <t>Bản án số 88/2014/HSST ngày 10/11/2014 của TAND Tân Uyên, bình DƯơng</t>
  </si>
  <si>
    <t>124</t>
  </si>
  <si>
    <t>Trần Minh Tuấn Tú</t>
  </si>
  <si>
    <t>66/QĐ-CCTHA, ngày 20/7/2015</t>
  </si>
  <si>
    <t>Bản án số 69/2014/HSST ngày 25/11/2014 của TAND huyện Đăk Mil</t>
  </si>
  <si>
    <t>125</t>
  </si>
  <si>
    <t>Trần Hữu Bình + 05BC</t>
  </si>
  <si>
    <t>65/QĐ-CCTHA, ngày 20/7/2015</t>
  </si>
  <si>
    <t>Bản án số 18/2011/HSST ngày 18/5/2011 của TAND huyện Cư Jut</t>
  </si>
  <si>
    <t>126</t>
  </si>
  <si>
    <t>Hoàng Thị Kim Oanh</t>
  </si>
  <si>
    <t>50/QĐ-CCTHA, ngày 20/7/2015</t>
  </si>
  <si>
    <t>127</t>
  </si>
  <si>
    <t>128</t>
  </si>
  <si>
    <t>Võ Phong Huy</t>
  </si>
  <si>
    <t>thôn 9, xã Tâm Thắng, huyện Cư Jut, tỉnh Đăk Nông</t>
  </si>
  <si>
    <t>69/QĐ-CCTHA, ngày 20/7/2015</t>
  </si>
  <si>
    <t>Bản án số 16/2012/HSST ngày 24/5/2012 của TAND huyện Cư Jut</t>
  </si>
  <si>
    <t>129</t>
  </si>
  <si>
    <t>Lương Hữu Hưng</t>
  </si>
  <si>
    <t>70/QĐ-CCTHA, ngày 20/7/2015</t>
  </si>
  <si>
    <t>130</t>
  </si>
  <si>
    <t>148/QĐ-CCTHA, ngày 03/8/2015</t>
  </si>
  <si>
    <t>Bản án số 14/2015/QĐST-DS  ngày 19/5/2015 của TAND huyện Cư Jut</t>
  </si>
  <si>
    <t>131</t>
  </si>
  <si>
    <t>132</t>
  </si>
  <si>
    <t>Nguyễn Lý</t>
  </si>
  <si>
    <t>158/QĐ-CCTHA, ngày 03/8/2015</t>
  </si>
  <si>
    <t>Bản án số 01/2015/HSST ngày 22/01/2015 của TAND huyện Cư Jut</t>
  </si>
  <si>
    <t>Nguyễn Mạnh Hưng</t>
  </si>
  <si>
    <t>Thôn 5, xã Đăk Sin</t>
  </si>
  <si>
    <t>Bản án số: 361/2002/HSST ngày 29/10/2002 của TAND tỉnh Đăk Lăk</t>
  </si>
  <si>
    <t>Ngô Văn Miền</t>
  </si>
  <si>
    <t>Thôn 6, xã Đăk Sin (Nay thôn 6 Hưng Bình)</t>
  </si>
  <si>
    <t>Bản án số: 225/2002/HSST ngày 26/7/2002 của TAND tỉnh Nghệ An</t>
  </si>
  <si>
    <t>Thôn 3, xã Đăk Sin</t>
  </si>
  <si>
    <t>Bản án số: 82/2009/HSST ngày 25/8/2009 của TAND tỉnh Đăk Nông</t>
  </si>
  <si>
    <t>Vũ Thị Phượng</t>
  </si>
  <si>
    <t>Điểu K'Rớ</t>
  </si>
  <si>
    <t>Bon Châu Mạ, xã Hưng Bình</t>
  </si>
  <si>
    <t>Bản án số: 25/2006/HSST ngày 27/9/2006 của TAND huyện Cát Tiên, tỉnh Lâm Đồng</t>
  </si>
  <si>
    <t>Nguyễn Ngọc Thụ</t>
  </si>
  <si>
    <t>Thôn 14, xã Đăk Sin</t>
  </si>
  <si>
    <t>Bản án số: 46/2011/HSST ngày 10/8/2011 của TAND tỉnh Đăk Nông</t>
  </si>
  <si>
    <t>Nguyễn Ngọc Thái</t>
  </si>
  <si>
    <t>Trần Văn Tuệ</t>
  </si>
  <si>
    <t>Trần Văn Tư</t>
  </si>
  <si>
    <t>Điểu Bút, Thị Bơn</t>
  </si>
  <si>
    <t>AP</t>
  </si>
  <si>
    <t>Hoàng Văn Thương</t>
  </si>
  <si>
    <t>Thuận nam, Thuận Hạnh</t>
  </si>
  <si>
    <t>05/QĐ-THA
05/8/2015</t>
  </si>
  <si>
    <t>AP + phạt</t>
  </si>
  <si>
    <t>ap</t>
  </si>
  <si>
    <t>Ap</t>
  </si>
  <si>
    <t>Nguyễn Quang
 Sơn</t>
  </si>
  <si>
    <t>Nguyễn Văn Thể
Huỳnh Thị Kiều
đc: Thôn 8, xã Nam Bình</t>
  </si>
  <si>
    <t>Thôn 8, Nam Bình</t>
  </si>
  <si>
    <t>01/QĐ-CCTHA
22/10/2015</t>
  </si>
  <si>
    <t>03/2013/QĐST-DS
14/3/2013
TA huyện Đắk Song</t>
  </si>
  <si>
    <t>Án phí DSST</t>
  </si>
  <si>
    <t>Nguyễn Thị Liễu
đc: Thôn 3, xã Nam Bình</t>
  </si>
  <si>
    <t>Thôn 3, Nam Bình</t>
  </si>
  <si>
    <t>Đặng Quốc Thành, Tô Thị Hoài</t>
  </si>
  <si>
    <t>277/QĐ-CCTHA ngày 24/4/2015</t>
  </si>
  <si>
    <t>08/2013/QĐ-KDTM ngày 18/12/2013 của TA Gia Nghĩa</t>
  </si>
  <si>
    <t>Công ty TNHH dịch vụ văn hóa Thăng Long</t>
  </si>
  <si>
    <t>Hai Bà Trưng, Nghĩa Thành</t>
  </si>
  <si>
    <t>389/QĐ-CCTHA ngày 14/9/2015</t>
  </si>
  <si>
    <t xml:space="preserve">Bon Đăk Huýt, Quảng Trực, Tuy Đức, Đăk Nông </t>
  </si>
  <si>
    <t xml:space="preserve">TRẦN THANH THUỶ, </t>
  </si>
  <si>
    <t>Bon Đăk Huýt, Quảng Trực, Tuy Đức</t>
  </si>
  <si>
    <t>63/28.9.2015</t>
  </si>
  <si>
    <t>03/2014/QĐST-DS ngày 20.2.2014 của TAND H. Tuy Đức</t>
  </si>
  <si>
    <t>PHẠM VĂN CẨN,</t>
  </si>
  <si>
    <t xml:space="preserve"> Bon Bu Dăr, Quảng Trực, Tuy Đức, Đăk Nông</t>
  </si>
  <si>
    <t>24/08.9.2015</t>
  </si>
  <si>
    <t xml:space="preserve">NGUYỄN VĂN THÀM, </t>
  </si>
  <si>
    <t xml:space="preserve">Thôn Đăk Krung, Quảng Tân, Tuy Đức </t>
  </si>
  <si>
    <t>60/25.9.2015</t>
  </si>
  <si>
    <t>02/2013/HNGĐ-ST ngày 31.7.2013 của TAND H. Tuy Đức</t>
  </si>
  <si>
    <t xml:space="preserve">TRẦN MINH SƠN, ĐẶNG HOÀNG KIẾM, </t>
  </si>
  <si>
    <t>Bon Điêng Đu, Đăk Ngo, Tuy Đức</t>
  </si>
  <si>
    <t>48/25.9.2015</t>
  </si>
  <si>
    <t>69/2013/HSST ngày 12/9/2013 của TAND T. Đăk Nông</t>
  </si>
  <si>
    <t>NG TẤN LỘC</t>
  </si>
  <si>
    <t>Thôn 7, Đăk Ngo, Tuy Đức</t>
  </si>
  <si>
    <t>47/25.9.2015</t>
  </si>
  <si>
    <t>91/2012/HSST ngày 26/12/2012 của TAND T. Đăk Nông</t>
  </si>
  <si>
    <t>Ng Văn Thuận,</t>
  </si>
  <si>
    <t>Thôn 4 (nay ở tại thôn 3), Đăk Buk So, Tuy Đức (đ:c) DBS</t>
  </si>
  <si>
    <t>53/25.9.2015</t>
  </si>
  <si>
    <t>40/2007/HSST ngày 20/8/2007 của TAND H. Tuy Đức</t>
  </si>
  <si>
    <t>Lê Thế Hiền (Hồ Ngọc Thiện)</t>
  </si>
  <si>
    <t xml:space="preserve">Thôn 3, Đăk Buk So, Tuy Đức (đ:c) </t>
  </si>
  <si>
    <t>58/25.9.2015</t>
  </si>
  <si>
    <t>16/2008/HSST ngày 10.9.2008 của TAND H. Tuy Đức</t>
  </si>
  <si>
    <t>Trần Văn Sanh</t>
  </si>
  <si>
    <t xml:space="preserve">Thôn 5, Quảng Trực, Tuy Đức </t>
  </si>
  <si>
    <t>62/25.9.2015</t>
  </si>
  <si>
    <t>05/2010/DSST ngày 28/6/2010 của TAND H. Cát Tiên, Lâm Đồng</t>
  </si>
  <si>
    <t>Lê Đức Thành</t>
  </si>
  <si>
    <t>Thôn 3, Đăk Buk So, Tuy Đức  (đ:a,c)</t>
  </si>
  <si>
    <t>52/25.9.2015</t>
  </si>
  <si>
    <t>72/2010/HSST ngày 26/10/2010 của TAND H. Thống Nhất, Đồng  Nai</t>
  </si>
  <si>
    <t>Thái văn hạnh</t>
  </si>
  <si>
    <t>Thôn 6, Đăk Buk So, Tuy Đức  (đ:a,c)</t>
  </si>
  <si>
    <t>07/2010/DSST ngày 08/7/2010 của TAND H. Tuy Đức</t>
  </si>
  <si>
    <t>KIM VĂN ANH</t>
  </si>
  <si>
    <t xml:space="preserve">Thôn 1, Đăk Buk So, Tuy Đức nccsx (đ:c) </t>
  </si>
  <si>
    <t>56/25.9.2015</t>
  </si>
  <si>
    <t>118/2009/HSST ngày 24/11/2009 của TAND tỉnh Đăk Lăk</t>
  </si>
  <si>
    <t>Dương Quốc Minh</t>
  </si>
  <si>
    <t>55/25.9.2015</t>
  </si>
  <si>
    <t>24/2011/QĐCNSTT ngày 29/01/2011 của TAND huyện Cư M'Gar, Đăk Lăk</t>
  </si>
  <si>
    <t>Trần Thị Hạnh</t>
  </si>
  <si>
    <t>Thôn 2, Đăk Buk So, Tuy Đức</t>
  </si>
  <si>
    <t>49/25.9.2015</t>
  </si>
  <si>
    <t>04/QĐST-DS ngày 07/5/2012 của TAND H. Tuy Đức</t>
  </si>
  <si>
    <t>LÊ VĂN BIÊN</t>
  </si>
  <si>
    <t xml:space="preserve">Thôn 6, Đăk Buk So, Tuy Đức </t>
  </si>
  <si>
    <t>59/25.9.2015</t>
  </si>
  <si>
    <t>45/2012/HSST ngày 16/7/2012 của TAND T. Đăk Nông</t>
  </si>
  <si>
    <t>VŨ NGỌC HÓA</t>
  </si>
  <si>
    <t>Thôn 4, Quảng Tâm, Tuy Đức</t>
  </si>
  <si>
    <t>50/25.9.2015</t>
  </si>
  <si>
    <t>05/2012/QĐST-DS ngày 14/6/2012 của TAND H. Tuy Đức</t>
  </si>
  <si>
    <t>TRỊNH CÔNG THUẦN</t>
  </si>
  <si>
    <t>04/2014/HSST ngày 14/3/2014 của TAND H. Tuy Đức</t>
  </si>
  <si>
    <t>02/QĐ-CCTHA
22/10/2015</t>
  </si>
  <si>
    <t>01/2005/DSST 
19/01/2005
TA huyện Đăks Song</t>
  </si>
  <si>
    <t>03/QĐ-CCTHA
22/10/2015</t>
  </si>
  <si>
    <t>08/2004/DSST
04/12/2004
TA huyện Đắk Song</t>
  </si>
  <si>
    <t>Bản án số: 35/2014/HSST ngày 29/5/2014 của TAND huyện Đăk R'Lấp, tỉnh Đăk Nông</t>
  </si>
  <si>
    <t>Quyết định số: 11/2014/DS- ST ngày 26/03/2014 của TAND huyện Đăk R'Lấp</t>
  </si>
  <si>
    <t>Nghĩa vụ thi hành án</t>
  </si>
  <si>
    <t>Chưa thi hành</t>
  </si>
  <si>
    <t>Chưa có điều kiện</t>
  </si>
  <si>
    <t>Có điều kiện</t>
  </si>
  <si>
    <t>Ghi chú</t>
  </si>
  <si>
    <t>Tên người phải thi hành án</t>
  </si>
  <si>
    <t>Phần đã thi hành xong</t>
  </si>
  <si>
    <t>Đơn vị</t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</si>
  <si>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</si>
  <si>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</si>
  <si>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</si>
  <si>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</si>
  <si>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TỔNG CỤC THI HÀNH ÁN DÂN SỰ</t>
  </si>
  <si>
    <t xml:space="preserve">CỤC THI HÀNH ÁN DÂN SỰ </t>
  </si>
  <si>
    <t>Tổng số tiền, tài sản phải thi hành</t>
  </si>
  <si>
    <t>Quyết định xác định chưa có điều kiện thi hành (số, ký hiệu, ngày tháng năm)</t>
  </si>
  <si>
    <t>Những thay đổi (sửa đổi, bổ sung, ủy thác thi hành án ...)</t>
  </si>
  <si>
    <t>Nghĩa vụ về tiền, tài sản</t>
  </si>
  <si>
    <t>Nghĩa vụ không phải là tiền, tài sản (buộc phải làm, không làm công việc nhất định)</t>
  </si>
  <si>
    <t>Loại nghĩa vụ thi hành án</t>
  </si>
  <si>
    <r>
      <t xml:space="preserve">Bản án, quyết định </t>
    </r>
    <r>
      <rPr>
        <i/>
        <sz val="8"/>
        <rFont val="Times New Roman"/>
        <family val="1"/>
      </rPr>
      <t>(số, ký hiệu, ngày tháng năm, của ...)</t>
    </r>
  </si>
  <si>
    <r>
      <t xml:space="preserve">Nghĩa vụ không phải là tiền, tài sản </t>
    </r>
    <r>
      <rPr>
        <i/>
        <sz val="8"/>
        <rFont val="Times New Roman"/>
        <family val="1"/>
      </rPr>
      <t>(buộc phải làm, không làm công việc nhất định)</t>
    </r>
  </si>
  <si>
    <t>II</t>
  </si>
  <si>
    <t>Tổng:</t>
  </si>
  <si>
    <t>III</t>
  </si>
  <si>
    <t>(Đơn vị tính: 1.000 đồng)</t>
  </si>
  <si>
    <t>Không có tài sản</t>
  </si>
  <si>
    <t>TỈNH ĐẮK NÔNG</t>
  </si>
  <si>
    <t>Chi cục Thi hành án dân sự huyện Krông Nô</t>
  </si>
  <si>
    <t>Chi cục Thi hành án dân sự thị xã Gia Nghĩa</t>
  </si>
  <si>
    <t>Chi cục Thi hành án dân sự huyện Đăk Mil</t>
  </si>
  <si>
    <t>Đỗ Ngọc Sơn</t>
  </si>
  <si>
    <t>Rời khỏi địa phương</t>
  </si>
  <si>
    <t>Phan Văn Đức</t>
  </si>
  <si>
    <t>Vũ Khắc Trọng</t>
  </si>
  <si>
    <t>Nguyễn Trường Minh</t>
  </si>
  <si>
    <t>Bùi Thị Phượng</t>
  </si>
  <si>
    <t>Đinh Văn Chương</t>
  </si>
  <si>
    <t>Thôn 4, Quảng Tân, Tuy Đức, Đắk Nông</t>
  </si>
  <si>
    <t>02/2.7.2015</t>
  </si>
  <si>
    <t>172/2005/HSST ngày 25/8/2005, TAND T.Đắk Lắk</t>
  </si>
  <si>
    <t>74/2005/HSST ngày 18/8/2005, TAND T.Đắk Nông</t>
  </si>
  <si>
    <t>Nguyễn Kim Đồng</t>
  </si>
  <si>
    <t>Thôn 6, Đắk R'Tih, Tuy Đức, Đắk Nông</t>
  </si>
  <si>
    <t>01/02.7.2015</t>
  </si>
  <si>
    <t>46/2015/HSPT ngày 22/4/2015, TAND h.Tuy Đức</t>
  </si>
  <si>
    <t>Phạm Ngọc Duy</t>
  </si>
  <si>
    <t>Thôn 5, Quảng Tâm, Tuy Đức, Đắk Nông</t>
  </si>
  <si>
    <t>14/31.8.2015</t>
  </si>
  <si>
    <t>02/2015/HSST ngày 28/01/2015, TAND h.Tuy Đức</t>
  </si>
  <si>
    <t>Vi Văn Sơn</t>
  </si>
  <si>
    <t>15/01.9.2015</t>
  </si>
  <si>
    <t>08/2015/HSST ngày 03/02/2015, TAND h. Đắk Song</t>
  </si>
  <si>
    <t>Thôn 6, Quảng Tân, Tuy Đức, Đắk Nông</t>
  </si>
  <si>
    <t>Hà Sâm Quảng</t>
  </si>
  <si>
    <t>Thôn Đắk K'Rung, Quảng Tân, Tuy Đức</t>
  </si>
  <si>
    <t>72/2014/HSPT ngày 23/9/2014, TAND h.Tuy Đức</t>
  </si>
  <si>
    <t>Nguyễn Văn Đông</t>
  </si>
  <si>
    <t>Nguyễn Văn Sơn</t>
  </si>
  <si>
    <t>Triệu Văn Toản</t>
  </si>
  <si>
    <t>04/11.8.2015</t>
  </si>
  <si>
    <t>13/31.8.2015</t>
  </si>
  <si>
    <t>16/03.9.2015</t>
  </si>
  <si>
    <t xml:space="preserve">Lương Ngọc Phương </t>
  </si>
  <si>
    <t>Thôn Thuận Sơn, xã Thuận An</t>
  </si>
  <si>
    <t xml:space="preserve">PSC: 7.640 </t>
  </si>
  <si>
    <t>Điểm a</t>
  </si>
  <si>
    <t>01/QĐ-CCTHA 
22/7/2015</t>
  </si>
  <si>
    <t>363/2009/HSPT
24/6/2009
TANDTC tại
Đà Nẵng</t>
  </si>
  <si>
    <t xml:space="preserve">Huỳnh Kim
 Cao Tuấn </t>
  </si>
  <si>
    <t>Thôn Đức An, xã Thuận An</t>
  </si>
  <si>
    <t>AP: 749</t>
  </si>
  <si>
    <t>02/QĐ-CCTHA 
22/7/2015</t>
  </si>
  <si>
    <t>58/2009/HSST
16/11/2009
TAND huyện
Đăk Mil</t>
  </si>
  <si>
    <t xml:space="preserve">Nguyễn Xuân
Tạo (Mỹ) </t>
  </si>
  <si>
    <t>Tổ dân phố 1, TT Đăk Mil</t>
  </si>
  <si>
    <t>AP + PSC: 8.050</t>
  </si>
  <si>
    <t>Điểm c</t>
  </si>
  <si>
    <t>03/QĐ-CCTHA 
22/7/2015</t>
  </si>
  <si>
    <t>50/2008/HSST
22/5/2008
TAND tỉnh
Đăk Nông</t>
  </si>
  <si>
    <t>Phạm Văn Sáu</t>
  </si>
  <si>
    <t>Thôn 4, xã Đăk Lao</t>
  </si>
  <si>
    <t>AP: 28.980</t>
  </si>
  <si>
    <t>04/QĐ-CCTHA 
22/7/2015</t>
  </si>
  <si>
    <t>1052/2003/HSPT
27/11/2003
TANDTC tại
Đà Nẵng</t>
  </si>
  <si>
    <t>Lê Công Quang</t>
  </si>
  <si>
    <t>Thôn 2, xã Đăk Lao</t>
  </si>
  <si>
    <t>AP: 2.844</t>
  </si>
  <si>
    <t>05/QĐ-CCTHA 
22/7/2015</t>
  </si>
  <si>
    <t>864/2003/HSPT
01/10/2003
TANDTC tại
Đà Nẵng</t>
  </si>
  <si>
    <t>Trần Văn Nam</t>
  </si>
  <si>
    <t>Thôn 7, xã Đăk Lao</t>
  </si>
  <si>
    <t>AP: 700</t>
  </si>
  <si>
    <t>06/QĐ-CCTHA 
22/7/2015</t>
  </si>
  <si>
    <t>38/2008/HSST
18/6/2008
TAND huyện
Đăk Mil</t>
  </si>
  <si>
    <t>Đinh Văn Quảng, Nguyễn Tấn Hiển</t>
  </si>
  <si>
    <t>Tổ dân phố 1+15, TT Đăk Mil</t>
  </si>
  <si>
    <t>AP + PSC 
Quảng: 7.050
Hiển:5.050</t>
  </si>
  <si>
    <t>07/QĐ-CCTHA 
22/7/2015</t>
  </si>
  <si>
    <t>61/2003/HSST
22/12/2003
TAND huyện
Đăk Mil</t>
  </si>
  <si>
    <t>Nguyễn Thị Kim Thao</t>
  </si>
  <si>
    <t>AP: 3.750</t>
  </si>
  <si>
    <t>08/QĐ-CCTHA 
22/7/2015</t>
  </si>
  <si>
    <t>34/2006/DSPT
19/9/2006
TAND tỉnh
Đăk Nông</t>
  </si>
  <si>
    <t>Huỳnh Kim Cao Tâm</t>
  </si>
  <si>
    <t>AP: 1.575</t>
  </si>
  <si>
    <t>09/QĐ-CCTHA 
22/7/2015</t>
  </si>
  <si>
    <t>38/2010/HSPT
15/4/2010
TAND tỉnh
Đăk Nông</t>
  </si>
  <si>
    <t>Hà Thị Thoàn</t>
  </si>
  <si>
    <t>Thôn 5, xã Đăk Lao</t>
  </si>
  <si>
    <t>AP: 5.819</t>
  </si>
  <si>
    <t>10/QĐ-CCTHA 
22/7/2015</t>
  </si>
  <si>
    <t>08/2010/QĐST-DS, 13/7/2010
TAND huyện
Đăk Mil</t>
  </si>
  <si>
    <t>Lê Quang Trí</t>
  </si>
  <si>
    <t>Tổ dân phố 15, TT Đăk Mil</t>
  </si>
  <si>
    <t>11/QĐ-CCTHA 
22/7/2015</t>
  </si>
  <si>
    <t>07/2010/DSST ngày 16/6/2010 của TA Gia Nghĩa, 01/2012/QĐPT ngày 07/2/20102 của TA Đắk NÔng</t>
  </si>
  <si>
    <t>tổ 5, Nghiĩa Thành</t>
  </si>
  <si>
    <t>195/QĐ-CCTHA ngày 16/01/2015</t>
  </si>
  <si>
    <t>40/2014/QĐST-DS ngày 24/12/2014 của TA Gia Nghĩa</t>
  </si>
  <si>
    <t>Phạm Thị Định</t>
  </si>
  <si>
    <t>tổ 2, Nghia Thành</t>
  </si>
  <si>
    <t>511/QĐ-CCTHA ngày 18/8/2015</t>
  </si>
  <si>
    <t>Nguyễn Văn Bình, Lưu Thị Hiểu</t>
  </si>
  <si>
    <t>tổ 2, Nghiĩa Thành</t>
  </si>
  <si>
    <t>33/QĐ-CCTHA ngày 06/10/2015</t>
  </si>
  <si>
    <t>04/2010/DSST ngày 22/4/2010 của TA Gia Nghĩa, 44/2010/DSPT ngày 10/8/2010 của TA Đắk Nông</t>
  </si>
  <si>
    <t>Hồ Thị Thọ</t>
  </si>
  <si>
    <t>tổ 1, Nghĩa Đức</t>
  </si>
  <si>
    <t>31/QĐ-CCTHA ngày 06/10/2015</t>
  </si>
  <si>
    <t>38/2015/HSST ngày 21/7/2015 của TA Gia Nghĩa</t>
  </si>
  <si>
    <t>Hoàng Văn Nghệ, Trương Thị Bích Quý</t>
  </si>
  <si>
    <t>366/QĐ-CCTHA ngày 05/6/2015</t>
  </si>
  <si>
    <t>15/2015/QĐST-DS ngày 15/5/2015 của TA Gia Nghĩa</t>
  </si>
  <si>
    <t>Công ty TNHH thương mại và dịch vụ Huỳnh Gia</t>
  </si>
  <si>
    <t>544/QĐ-CCTHA ngày 09/9/2015</t>
  </si>
  <si>
    <t>04/2012/QĐST-KD ngày 28/8/2012 của Ta Gia Nghĩa</t>
  </si>
  <si>
    <t>ấp Đồng Tâm, Tam Lập, Phú Giáo, Bình Dương</t>
  </si>
  <si>
    <t>120/QĐ-CCTHA ngày 20/8/2010</t>
  </si>
  <si>
    <t>61/2009/QĐST-DS ngày 03/9/2009 của TA Phú Giáo, Bình Dương</t>
  </si>
  <si>
    <t>Bùi Văn Khoa, Nguyễn Thị THủy</t>
  </si>
  <si>
    <t>119/QĐ-CCTHA ngày 20/8/2010</t>
  </si>
  <si>
    <t>03/2009/DSST ngày 30/10/2009 của TA Phú Giáo, 79/2010/DSPT ngày 02/4/2010 của TA Bình Dương</t>
  </si>
  <si>
    <t>413/QĐ-CCTHA ngày 19/6/2015</t>
  </si>
  <si>
    <t>18/2014/HSST ngày 28/5/2014 của TA Tuy ĐỨc</t>
  </si>
  <si>
    <t>Trần Đại Tân</t>
  </si>
  <si>
    <t>tổ 6, Nghĩa Phú</t>
  </si>
  <si>
    <t>510/QĐ-CCTHA ngày 18/8/2015</t>
  </si>
  <si>
    <t>78/2013/HSST ngày 23/7/2013 của TA Tân Thành, Bà Rịa Vũng Tàu</t>
  </si>
  <si>
    <t>tiểu khu 1691, Lầm Trường Nghĩa Tín, Quảng Thành</t>
  </si>
  <si>
    <t>380/QĐ-CCTHA ngày 05/6/2015</t>
  </si>
  <si>
    <t>39/2014/HSST ngày 02/10/2014 của TA Đắk Song, 96/2014/HSPT ngày 10/12/2014 TA Đắk Nông</t>
  </si>
  <si>
    <t>Phí Đức Giang</t>
  </si>
  <si>
    <t>516/QĐ-CCTHA ngày 18/8/2015</t>
  </si>
  <si>
    <t>Trần Sỹ Nghiệp, Nguyễn Thị Ái Nữ</t>
  </si>
  <si>
    <t>thôn Đồng Tiến, Đắk Nia</t>
  </si>
  <si>
    <t>142/QĐ-CCTHA ngày 25/7/2011</t>
  </si>
  <si>
    <t>27/2011/QĐ-DS ngày 25/7/2011 của TA Gia Nghĩa</t>
  </si>
  <si>
    <t>Nguyễn Văn Vũ</t>
  </si>
  <si>
    <t>thôn Phú Xuân, Đắk Nia</t>
  </si>
  <si>
    <t>03/QĐ-CCTHA ngày 15/10/2013</t>
  </si>
  <si>
    <t>108/2013/HSPT ngày 24/9/2013 của TA Đắk Nông</t>
  </si>
  <si>
    <t>Nguyễn Lương Cới</t>
  </si>
  <si>
    <t>tổ 3, Nghĩa Tân</t>
  </si>
  <si>
    <t>68/QĐ-CCTHA ngày 06/7/2011</t>
  </si>
  <si>
    <t>13/2011/HNGĐ-PT ngày 21/4/2011 của TA Đắk Nông</t>
  </si>
  <si>
    <t>314/QĐ-CCTHA ngày 12/5/2015</t>
  </si>
  <si>
    <t>10/2015/HSST ngày 12/5/2015</t>
  </si>
  <si>
    <t>Đinh Thị Thì</t>
  </si>
  <si>
    <t>thôn Nghĩa Thuận, Đắk Nia</t>
  </si>
  <si>
    <t>65/QĐ-CCTHA ngày 02/2/2012</t>
  </si>
  <si>
    <t>44/2011/QĐST-DS ngày 23/12/2011 của TA Gia Nghĩa</t>
  </si>
  <si>
    <t>Nguyễn Hoài Phương</t>
  </si>
  <si>
    <t>Mỹ Yên, Đức Minh, Đăk Mil</t>
  </si>
  <si>
    <t>Án phí: 5.753</t>
  </si>
  <si>
    <t>09/25.4.2013
TAND H. Đăk Mil</t>
  </si>
  <si>
    <t>Trần Ngọc Hai</t>
  </si>
  <si>
    <t>Mỹ Hòa, Đức Minh, Đăk Mil</t>
  </si>
  <si>
    <t>Án phí: 4.213</t>
  </si>
  <si>
    <t>Không
 có tài sản, đang chấp hành hình phạt tù</t>
  </si>
  <si>
    <t>16/23.4.2013
TAND H. Đăk Mil</t>
  </si>
  <si>
    <t>Án phí: 450</t>
  </si>
  <si>
    <t>15/22.5.2013
TAND H. Đăk Mil</t>
  </si>
  <si>
    <t>Nguyễn Thị Linh</t>
  </si>
  <si>
    <t>Xuân Trang, Đức Minh, Đăk Mil</t>
  </si>
  <si>
    <t>Án phí: 885</t>
  </si>
  <si>
    <t>12/10.5.2013
TAND H. Đăk Mil</t>
  </si>
  <si>
    <t>Phạm Thái Dũng</t>
  </si>
  <si>
    <t>Phạt: 9.000</t>
  </si>
  <si>
    <t>30/20.6.2013
TAND H. Đăk Mil</t>
  </si>
  <si>
    <t>Trần Xuân Hòa</t>
  </si>
  <si>
    <t>Thanh Lâm, Đức Minh, Đăk Mil</t>
  </si>
  <si>
    <t>Án phí: 1250</t>
  </si>
  <si>
    <t>55/20.11.2013
TAND H. Đăk Mil</t>
  </si>
  <si>
    <t>Lê Mạnh Phúc</t>
  </si>
  <si>
    <t>TAND H. Đăk Mil</t>
  </si>
  <si>
    <t>Án phí: 1325</t>
  </si>
  <si>
    <t>37/08.10.2013
TAND H.
Krông Nô</t>
  </si>
  <si>
    <t>Trần Quốc Cảnh</t>
  </si>
  <si>
    <t>Án phí: 5590</t>
  </si>
  <si>
    <t>56/11.9.2013
TAND tỉnh
Đăk Lăk</t>
  </si>
  <si>
    <t>Doanh nghiệp TNTM
Vũ Thương</t>
  </si>
  <si>
    <t>Kẻ Đọng, Đức Minh, Đăk Mil</t>
  </si>
  <si>
    <t>Án phí: 2000</t>
  </si>
  <si>
    <t>01/04.4.2014
TAND H. Đăk Mil</t>
  </si>
  <si>
    <t>Nguyễn Văn Anh</t>
  </si>
  <si>
    <t>Tân Bình, Đăk Săk, Đăk Mil</t>
  </si>
  <si>
    <t>Án phí: 1000</t>
  </si>
  <si>
    <t>39/13.6.2012
TAND H. Đăk Mil</t>
  </si>
  <si>
    <t>Lê Công Định
Vương Thị Hợp</t>
  </si>
  <si>
    <t>Đức Long, Đăk Săk, Đăk Mil</t>
  </si>
  <si>
    <t>Án phí: 3470</t>
  </si>
  <si>
    <t>29/25.62013
TAND H. Đăk Mil</t>
  </si>
  <si>
    <t>Hoàng Thị Loan</t>
  </si>
  <si>
    <t>Đăk Sô, Đăk Săk, Đăk Mil</t>
  </si>
  <si>
    <t>Án phí: 1742</t>
  </si>
  <si>
    <t>37/10.7.2013
TAND H. Đăk Mil</t>
  </si>
  <si>
    <t>Án phí: 3494</t>
  </si>
  <si>
    <t>36/10.7.2013
TAND H. Đăk Mil</t>
  </si>
  <si>
    <t>Nguyễn Quyết Thư</t>
  </si>
  <si>
    <t>Án phí: 1970</t>
  </si>
  <si>
    <t>30/01.7.2012
TAND H. Đăk Mil</t>
  </si>
  <si>
    <t>Bùi Đức Quý</t>
  </si>
  <si>
    <t>Xuân Lộc I, Đăk Săk, Đăk Mil</t>
  </si>
  <si>
    <t>Án phí: 3360</t>
  </si>
  <si>
    <t>38/12.7.2013
TAND H. Đăk Mil</t>
  </si>
  <si>
    <t>Cao Văn Lập</t>
  </si>
  <si>
    <t>Đăk Hà, Đăk Săk, Đăk Miil</t>
  </si>
  <si>
    <t>Phạt: 5900</t>
  </si>
  <si>
    <t>51/15.8.2012
TAND H. Đăk Mil</t>
  </si>
  <si>
    <t>Võ Tá Thịnh
Nguyễn Cường
Lê Quốc Hoàn</t>
  </si>
  <si>
    <t>Xuân LộcII, Đăk Săk, Đăk Mil
 Xuân LộcII, Đăk Săk, Đăk Mil
Đăk Sô, Đăk Săk Đăk Mil</t>
  </si>
  <si>
    <t>Phạt: 12700</t>
  </si>
  <si>
    <t>41/18.8.2012
TAND H. Đăk Song</t>
  </si>
  <si>
    <t>Nguyễn Đức Anh</t>
  </si>
  <si>
    <t>Hòa Phong, Đăk Săk, Đăk Mil</t>
  </si>
  <si>
    <t>Phạt: 3000</t>
  </si>
  <si>
    <t>25/31.5.2013
TAND H. Đăk Mil</t>
  </si>
  <si>
    <t>Trương Văn Lý</t>
  </si>
  <si>
    <t>Xuân Sơn, Đức Minh, Đăk Mil</t>
  </si>
  <si>
    <t>Phạt: 9950</t>
  </si>
  <si>
    <t>33/05.11.2013
TANDTC Đà 
Nẵng</t>
  </si>
  <si>
    <t>Nguyễn Đình Đồng</t>
  </si>
  <si>
    <t>Đức An, Đức Mạnh, Đăk Mil</t>
  </si>
  <si>
    <t>Truy thu: 13200</t>
  </si>
  <si>
    <t>Án phí HSST + Phạt
5200</t>
  </si>
  <si>
    <t>31/03.7.2014
TAND H. Đăk Mil</t>
  </si>
  <si>
    <t>Hà Bảo Kiếm</t>
  </si>
  <si>
    <t>Đức Đoài, Đức Minh, Đăk Mil</t>
  </si>
  <si>
    <t>Phạt + Truy thu:
13490</t>
  </si>
  <si>
    <t>334/26.9.2013
TANDTC Đà 
Nẵng</t>
  </si>
  <si>
    <t xml:space="preserve">
Hồ Thị Kim Liên</t>
  </si>
  <si>
    <t>Đăk Hà, Đăk Săk, Đăk Mil</t>
  </si>
  <si>
    <t>Án phí: 22548</t>
  </si>
  <si>
    <t>18/30.8.2013
TAND H. Đăk Mil</t>
  </si>
  <si>
    <t>Võ Văn Dũng
Nguyễn Thị Lâm</t>
  </si>
  <si>
    <t>Đức Thuận, Đức Mạnh, Đăk Mil</t>
  </si>
  <si>
    <t>Án phí: 23342000</t>
  </si>
  <si>
    <t>18/.4.11.2010
TAND H. Đăk Mil</t>
  </si>
  <si>
    <t>Trả nợ ông Nguyễn
 Thành Luân và bà
 Nguyễn Thị Kim
 Hoa: 1.156.140</t>
  </si>
  <si>
    <t>Phạm Quang Huy</t>
  </si>
  <si>
    <t>Án phí: 5650</t>
  </si>
  <si>
    <t>Hà Thị Thuận</t>
  </si>
  <si>
    <t>Đăk Song</t>
  </si>
  <si>
    <t>Án phí DSST:
 25.178</t>
  </si>
  <si>
    <t>555/03.8.2004</t>
  </si>
  <si>
    <t>Bùi Văn Hiển</t>
  </si>
  <si>
    <t>Thôn 5, Đăk Rla</t>
  </si>
  <si>
    <t>Án phí: 400</t>
  </si>
  <si>
    <t>28/13.8.2009</t>
  </si>
  <si>
    <t>Hồ Ngọc Mến</t>
  </si>
  <si>
    <t>Thôn 7, Đăk Rla</t>
  </si>
  <si>
    <t xml:space="preserve">
Phạt: 9.490</t>
  </si>
  <si>
    <t>675/26.9.2005</t>
  </si>
  <si>
    <t>Trần Văn Dủng</t>
  </si>
  <si>
    <t>Thôn 10, Đăk Rla</t>
  </si>
  <si>
    <t>Án phí 100; Truy Thu 800</t>
  </si>
  <si>
    <t>281/29.5.2001</t>
  </si>
  <si>
    <t>Trần Văn Tiến + ĐB</t>
  </si>
  <si>
    <t>Thôn 5, Đăk N'drot</t>
  </si>
  <si>
    <t>Án phí HS: 14.716</t>
  </si>
  <si>
    <t>41/11.4.2008</t>
  </si>
  <si>
    <t>Nguyễn Thế Lân</t>
  </si>
  <si>
    <t>Tân Lập, Đăk Gằn</t>
  </si>
  <si>
    <t>Án phí HSST: 400</t>
  </si>
  <si>
    <t>08/10.5.2010</t>
  </si>
  <si>
    <t>Nguyễn Văn Huyên</t>
  </si>
  <si>
    <t>Thôn 1, Đăk Gằn</t>
  </si>
  <si>
    <t>Án phí HSST 50+ Phạt
20.000</t>
  </si>
  <si>
    <t>77/16.3.2000</t>
  </si>
  <si>
    <t>Trương Văn Biên</t>
  </si>
  <si>
    <t>Hòa Phong, Đăk Săk</t>
  </si>
  <si>
    <t>Án phí HSST: 50 +
Phạt: 7.750</t>
  </si>
  <si>
    <t>02/12.5.1998</t>
  </si>
  <si>
    <t>Nguyễn Thái Hưng</t>
  </si>
  <si>
    <t xml:space="preserve"> Truy
 thu sung
 công: 18.300</t>
  </si>
  <si>
    <t>168/19.02.2009</t>
  </si>
  <si>
    <t>Và Mí Lầu</t>
  </si>
  <si>
    <t>5 Tầng, Đăk Rla</t>
  </si>
  <si>
    <t>72/24.9.2009</t>
  </si>
  <si>
    <t>Lý Minh Hải</t>
  </si>
  <si>
    <t>Thôn 4, Đăk Rla</t>
  </si>
  <si>
    <t>Án phí: 474</t>
  </si>
  <si>
    <t>22/25.6.2010</t>
  </si>
  <si>
    <t>Nguyễn Minh Thắng</t>
  </si>
  <si>
    <t>Thôn 1, Đăk Rla</t>
  </si>
  <si>
    <t>Tr Thu: 12.600</t>
  </si>
  <si>
    <t>171/20.3.2010</t>
  </si>
  <si>
    <t>Hồ Ngọc Kính</t>
  </si>
  <si>
    <t>Phạt:  8.295</t>
  </si>
  <si>
    <t>13/11.3.2012</t>
  </si>
  <si>
    <t>Trần Văn Hiểu</t>
  </si>
  <si>
    <t>Phạt: 19.950</t>
  </si>
  <si>
    <t>7716.3.2000</t>
  </si>
  <si>
    <t>Trần Văn Tiến</t>
  </si>
  <si>
    <t>26/13.4.2012</t>
  </si>
  <si>
    <t>Tô Thị Thu, Hoàng Dương Trình</t>
  </si>
  <si>
    <t>Thôn 4, Đăk N'drot</t>
  </si>
  <si>
    <t>Án phí HSST: 400
Phạt: 10.000</t>
  </si>
  <si>
    <t xml:space="preserve"> Uỷ thác
 AP: 200
 Phat: 5.000</t>
  </si>
  <si>
    <t>120/25.11.2011</t>
  </si>
  <si>
    <t>Đặng Thành Huy + Đồng bọn</t>
  </si>
  <si>
    <t>Thôn 11, Đăk Rla</t>
  </si>
  <si>
    <t>Phạt: 103.500</t>
  </si>
  <si>
    <t xml:space="preserve"> </t>
  </si>
  <si>
    <t>13/22.10.2009</t>
  </si>
  <si>
    <t>Ngô Trung Trịnh + ĐB</t>
  </si>
  <si>
    <t>Tân Lợi, Đăk Gằn</t>
  </si>
  <si>
    <t>Án phí HSST 400
Phạt 12.000</t>
  </si>
  <si>
    <t xml:space="preserve"> Tr Thu 1.050</t>
  </si>
  <si>
    <t>45/18.7.2012</t>
  </si>
  <si>
    <t>Nguyễn Thị Tâm, Trị</t>
  </si>
  <si>
    <t>Thôn 6, Đăk Rla</t>
  </si>
  <si>
    <t xml:space="preserve"> AP 100
 Phạt 18.000
 Tr Thu 2.300</t>
  </si>
  <si>
    <t>Triệu Kiềm Phấu</t>
  </si>
  <si>
    <t>Thôn 7, Đăk N'drot</t>
  </si>
  <si>
    <t xml:space="preserve"> AP 200
 Phạt: 5.000
 Tr Thu: 890</t>
  </si>
  <si>
    <t>75/27.11.2012</t>
  </si>
  <si>
    <t>Nguyễn Thị Huệ</t>
  </si>
  <si>
    <t>Án phí: 200</t>
  </si>
  <si>
    <t>705/09.11.2012</t>
  </si>
  <si>
    <t>Tô Thị Thu</t>
  </si>
  <si>
    <t>Án phí HSST: 200
Truy thu: 200</t>
  </si>
  <si>
    <t>08/13.3.2013</t>
  </si>
  <si>
    <t>Nguyễn Hồng Huy+ ĐB</t>
  </si>
  <si>
    <t>Án phí: 800</t>
  </si>
  <si>
    <t>55/30.5.2012</t>
  </si>
  <si>
    <t>Nguyễn Tăng Qúy+ ĐB</t>
  </si>
  <si>
    <t>Sơn Thượng, Đăk Gằn</t>
  </si>
  <si>
    <t>Án phí: 8.288</t>
  </si>
  <si>
    <t>47/26.9.2013</t>
  </si>
  <si>
    <t>Hoàng Thế Mạnh+ ĐB</t>
  </si>
  <si>
    <t>Truy Thu: 1.800</t>
  </si>
  <si>
    <t>48/27.9.2013</t>
  </si>
  <si>
    <t>Phạm Ngọc Hưng + ĐB</t>
  </si>
  <si>
    <t xml:space="preserve"> AP 600
 Phạt 25.000
 Tr Thu 60.000</t>
  </si>
  <si>
    <t xml:space="preserve"> AP 400
 Phạt 15.000
 </t>
  </si>
  <si>
    <t>06/25.01.2013</t>
  </si>
  <si>
    <t>Trần Thị Anhs Tuyết</t>
  </si>
  <si>
    <t>Bắc Sơn, Đăk Gằn</t>
  </si>
  <si>
    <t>Án phí: 3.123</t>
  </si>
  <si>
    <t>65/27.11.2013</t>
  </si>
  <si>
    <t>Đàm Văn Tý</t>
  </si>
  <si>
    <t>Đăk N'drot</t>
  </si>
  <si>
    <t>Án phí: 1.650</t>
  </si>
  <si>
    <t>12/20.02.2014</t>
  </si>
  <si>
    <t>Án phí: 1.200</t>
  </si>
  <si>
    <t>12/24.03.2014</t>
  </si>
  <si>
    <t>Nguyễn Văn Chuyên</t>
  </si>
  <si>
    <t xml:space="preserve"> AP 200
 Phạt 10.000
 Tr Thu 900</t>
  </si>
  <si>
    <t>07/26.02.2014</t>
  </si>
  <si>
    <t>Nguyễn Quốc Đoàn</t>
  </si>
  <si>
    <t>Thôn 3, Đăk Rla</t>
  </si>
  <si>
    <t xml:space="preserve"> AP 300
 Phạt 15.000
 Tr Thu 1.050</t>
  </si>
  <si>
    <t>76/29.5.2013</t>
  </si>
  <si>
    <t>Quach Thành Trung+ ĐB</t>
  </si>
  <si>
    <t>Án phí HSST 2.200 + Phạt
260.200</t>
  </si>
  <si>
    <t xml:space="preserve"> Phạt
5.200</t>
  </si>
  <si>
    <t>Phạm Ngọc Năm
đc: Thôn 7, xã nam Bình</t>
  </si>
  <si>
    <t>THôn 7, nam Bình</t>
  </si>
  <si>
    <t>04/QĐ-CCTHA
22/10/2015</t>
  </si>
  <si>
    <t>09/2011/QĐST-DS
20/5/2014
TA huyện Đắk Song</t>
  </si>
  <si>
    <t>Ngô Văn Chính
đc: Thôn 9, xã Nam Bình</t>
  </si>
  <si>
    <t>THôn 9, Nam Bình</t>
  </si>
  <si>
    <t>05/QĐ-CCTHA
22/10/2015</t>
  </si>
  <si>
    <t>26/2011/HSST
19/5/2010
TA huyện Đắk Song</t>
  </si>
  <si>
    <t>Phạt+ lãi suất chậm
thi hành án</t>
  </si>
  <si>
    <t>Nguyễn Văn Hiếu
Lương Ngọc nam
đc: Thôn 10, xã Nam Bình</t>
  </si>
  <si>
    <t>THôn 10, Nam Bình</t>
  </si>
  <si>
    <t>06/QĐ_CCTHA
22/10/2015</t>
  </si>
  <si>
    <t>56/2009/HSST
24/9/2009
TA huyện Đắk Song</t>
  </si>
  <si>
    <t>Trần Văn Hanh
đc: THôn 3, xã Nam Bình</t>
  </si>
  <si>
    <t>Thoon3, Nam Bình</t>
  </si>
  <si>
    <t>07/QĐ_CCTHA
22/10/2015</t>
  </si>
  <si>
    <t>37/2013/HSST
09/10/2013
TA huyện ĐSắk Song
32/2014/HSPT
26/5/2014
TA tỉnh Đắk Nông</t>
  </si>
  <si>
    <t>Phạt +
 sung công</t>
  </si>
  <si>
    <t>Nguyễn Văn Vĩnh
đc: Thôn 3, xã Nam Bình</t>
  </si>
  <si>
    <t>Thoôn 3, Nam Bình</t>
  </si>
  <si>
    <t>08/QĐ_CCTHA
22/10/2015</t>
  </si>
  <si>
    <t>Án phí HS + 
phạt</t>
  </si>
  <si>
    <t>Trần Văn Diệp
đc: Thôn 3, xã nam Bình</t>
  </si>
  <si>
    <t>09/QĐ-CCTHA
22/10/2015</t>
  </si>
  <si>
    <t>Án phí HS+
phạt + truy thu</t>
  </si>
  <si>
    <t>Nguyễn Văn Vang
đc: Thôn 10, xã Nam Bình</t>
  </si>
  <si>
    <t>10/QĐ-CCTHA
22/10/2015</t>
  </si>
  <si>
    <t>33/2013/HSST
17/7/2013
TA thị xã Gia Nghĩa</t>
  </si>
  <si>
    <t>Án phí HS+DS</t>
  </si>
  <si>
    <t>Đồng Văn Viền
đc: Thôn 3, xã Nam Bình</t>
  </si>
  <si>
    <t>11/QĐ-CCTHA
22/10/2015</t>
  </si>
  <si>
    <t>20/2010/QĐST-HNGĐ
28/7/2010
TAND huyện
Đăk Mil</t>
  </si>
  <si>
    <t xml:space="preserve">Huỳnh Kim
 Cao Tâm </t>
  </si>
  <si>
    <t>AP: 600</t>
  </si>
  <si>
    <t>12/QĐ-CCTHA 
22/7/2015</t>
  </si>
  <si>
    <t>132/2009/HSPT
28/10/2009
TAND tỉnh
Lâm Đồng</t>
  </si>
  <si>
    <t>Đặng An Điệp</t>
  </si>
  <si>
    <t>Thôn 1, xã Đức Mạnh</t>
  </si>
  <si>
    <t>AP + PSC: 10.050</t>
  </si>
  <si>
    <t>13/QĐ-CCTHA 
22/7/2015</t>
  </si>
  <si>
    <t>09/2009/HSPT
13/01/2009
TAND tỉnh
Đăk Nông</t>
  </si>
  <si>
    <t>Trần Thị Kiều</t>
  </si>
  <si>
    <t>AP: 1.525</t>
  </si>
  <si>
    <t>14/QĐ-CCTHA 
22/7/2015</t>
  </si>
  <si>
    <t>86/2010/HSST
26/4/2010
TAND TP Buôn Ma Thuột</t>
  </si>
  <si>
    <t>Nguyễn Thị Mỹ Hạnh</t>
  </si>
  <si>
    <t>Tổ dân phố 13, TT Đăk Mil</t>
  </si>
  <si>
    <t>AP: 3.335</t>
  </si>
  <si>
    <t>15/QĐ-CCTHA 
22/7/2015</t>
  </si>
  <si>
    <t>09/2011/QĐ-CNTT
04/5/2011
TAND huyện
Đăk Mil</t>
  </si>
  <si>
    <t>Trương Công Đường</t>
  </si>
  <si>
    <t>Thôn 8b, xã Đăk Lao</t>
  </si>
  <si>
    <t>AP: 4.000</t>
  </si>
  <si>
    <t>16/QĐ-CCTHA 
22/7/2015</t>
  </si>
  <si>
    <t>28/2011/DSPT
09/8/2011
TAND tỉnh
Đăk Nông</t>
  </si>
  <si>
    <t>Trần Văn Can</t>
  </si>
  <si>
    <t>Thôn Đức Hòa, xã Thuận An</t>
  </si>
  <si>
    <t>AP + Tr.T: 900</t>
  </si>
  <si>
    <t>17/QĐ-CCTHA 
22/7/2015</t>
  </si>
  <si>
    <t>44/2012/HSST
17/7/2012
TAND huyện
Đăk Mil</t>
  </si>
  <si>
    <t>Nguyễn Vĩnh Duy</t>
  </si>
  <si>
    <t>AP: 6.900</t>
  </si>
  <si>
    <t>18/QĐ-CCTHA 
22/7/2015</t>
  </si>
  <si>
    <t>16/QĐ-CCTHA ngày 26/10/2015</t>
  </si>
  <si>
    <t xml:space="preserve">Bản án số: 21/2010/HSST ngày 09/9/2010; Quyếtđinh số114/2015/HSPT-QĐ ngày 09/11/2010 của TANDtỉnh Đắk Nông, </t>
  </si>
  <si>
    <t>Trần Văn Phước</t>
  </si>
  <si>
    <t>17/QĐ-CCTHA ngày 26/10/2015</t>
  </si>
  <si>
    <t>Bản án số: 43/HSST/2014 ngày 12/11/2014 của TAND huyện  Đắk Glong</t>
  </si>
  <si>
    <t>Nguyễn Hồng Quang</t>
  </si>
  <si>
    <t>18/QĐ-CCTHA ngày 26/10/2023</t>
  </si>
  <si>
    <t>Bản án số: 20/HSST/2014 ngày30/7/2014 của TAND huyện  Đắk Glong</t>
  </si>
  <si>
    <t>Trần Văn Lợi</t>
  </si>
  <si>
    <t>19/QĐ-CCTHA ngày 26/10/2024</t>
  </si>
  <si>
    <t>Bản án số: 51/HSST/2013 ngày 09/7/2013 của TAND huyệnLâm Hà, Làm Đồng</t>
  </si>
  <si>
    <t>Nguyễn Thị Lan</t>
  </si>
  <si>
    <t>20/QĐ-CCTHA ngày 26/10/2025</t>
  </si>
  <si>
    <t>Bản án số: 76/HSST/2013 ngày 05/02/2013 của TAND thành phố Biên Hòa, Đồng Nai</t>
  </si>
  <si>
    <t>Thào Thị Dua</t>
  </si>
  <si>
    <t>Thôn 4, Đắk RMang, huyện Đăk Glong, Đắk Nông</t>
  </si>
  <si>
    <t>21/QĐ-CCTHA ngày 26/10/2026</t>
  </si>
  <si>
    <t>Bản án số: 28/HSST/2012 ngày 14/6/2012 của TAND tỉnh Đắk Nông</t>
  </si>
  <si>
    <t>Hà Phương Thanh</t>
  </si>
  <si>
    <t>Thôn 2, Đắk Som, huyện Đăk Glong, Đắk Nông</t>
  </si>
  <si>
    <t>22/QĐ-CCTHA ngày 26/10/2027</t>
  </si>
  <si>
    <t>Bản án số: 36/HSST/2011 ngày09/8/2011 của TAND huyện  Đắk Glong</t>
  </si>
  <si>
    <t>23/QĐ-CCTHA ngày 26/10/2028</t>
  </si>
  <si>
    <t>Hà Thảo Ly</t>
  </si>
  <si>
    <t>24/QĐ-CCTHA ngày 26/10/2015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</si>
  <si>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</si>
  <si>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</si>
  <si>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</si>
  <si>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>25/QĐ-CCTHA ngày 26/10/2015</t>
  </si>
  <si>
    <t xml:space="preserve">Bản án số: 37/HSST/2015 ngày24/7/2015 của TAND huyện  Đắk Glong, </t>
  </si>
  <si>
    <t>Huỳnh Hoang Sang</t>
  </si>
  <si>
    <t>Thôn 2, Đắk Ha, huyện Đăk Glong, Đắk Nông</t>
  </si>
  <si>
    <t>26/QĐ-CCTHA ngày 26/10/2031</t>
  </si>
  <si>
    <t>Trần Thanh Sang</t>
  </si>
  <si>
    <t>Thôn 3, Đắk Ha, huyện Đăk Glong, Đắk Nông</t>
  </si>
  <si>
    <t>27/QĐ-CCTHA ngày 26/10/2032</t>
  </si>
  <si>
    <t xml:space="preserve">Bản án số: 37/HSST/2015 ngày 24/7/2015 của TAND huyện  Đắk Glong, </t>
  </si>
  <si>
    <t>Huỳnh Thị Kim Chi</t>
  </si>
  <si>
    <t>28/QĐ-CCTHA ngày 26/10/2015</t>
  </si>
  <si>
    <t xml:space="preserve">Bản án số: 06/QDST-ST/2015 ngày 11/9/2015 của TAND huyện  Đắk Glong, </t>
  </si>
  <si>
    <t xml:space="preserve">Trâng Viết Thế </t>
  </si>
  <si>
    <t>29/QĐ-CCTHA ngày 16/12/2015</t>
  </si>
  <si>
    <t>49/QĐ-
CCTHA
29/10/2009</t>
  </si>
  <si>
    <t>165/QĐ-
CCTHA
07/4/2010</t>
  </si>
  <si>
    <t>119/QĐ-
CCTHA
12/01/2009</t>
  </si>
  <si>
    <t>172/QĐ-
CCTHA
03/8/2004</t>
  </si>
  <si>
    <t>74/QĐ-
CCTHA
08/3/2005</t>
  </si>
  <si>
    <t>215/QĐ-
CCTHA
29/7/2008</t>
  </si>
  <si>
    <t>17/QĐ-
CCTHA
05/11/2004</t>
  </si>
  <si>
    <t>123/QĐ-
CCTHA
22/12/2006</t>
  </si>
  <si>
    <t>01/QĐ-
CCTHA
30/9/2010</t>
  </si>
  <si>
    <t>25/QĐ-
CCTHA
14/10/2010</t>
  </si>
  <si>
    <t>26/QĐ-
CCTHA
14/10/2010</t>
  </si>
  <si>
    <t>30/QĐ-
CCTHA
22/10/2010</t>
  </si>
  <si>
    <t>46/QĐ-
CCTHA
11/11/2010</t>
  </si>
  <si>
    <t>66/QĐ-
CCTHA
24/11/2010</t>
  </si>
  <si>
    <t>235/QĐ-
CCTHA
11/7/2011</t>
  </si>
  <si>
    <t>39/QĐ-
CCTHA
18/10/2011</t>
  </si>
  <si>
    <t>27/QĐ-
CCTHA
18/10/2012</t>
  </si>
  <si>
    <t>224/QĐ-
CCTHA
10/01/2013</t>
  </si>
  <si>
    <t>236/QĐ-
CCTHA
07/5/2012</t>
  </si>
  <si>
    <t>438/QĐ-
CCTHA
26/6/2013</t>
  </si>
  <si>
    <t>180/QĐ-
CCTHA
16/12/2013</t>
  </si>
  <si>
    <t>574/QĐ-
CCTHA
20/8/2014</t>
  </si>
  <si>
    <t>04/QĐ-
CCTHA
06/10/2014</t>
  </si>
  <si>
    <t>286/QĐ-
CCTHA
15/4/2015</t>
  </si>
  <si>
    <t>136/QĐ-
CCTHA
04/12/2012</t>
  </si>
  <si>
    <t>266/QĐ-
CCTHA
01/4/2015</t>
  </si>
  <si>
    <t>410/QĐ-
CCTHA
13/7/2015</t>
  </si>
  <si>
    <t>121/31.5.2005</t>
  </si>
  <si>
    <t>130/19.3.2008</t>
  </si>
  <si>
    <t>181/19.5.2010</t>
  </si>
  <si>
    <t>49/11.11.2010</t>
  </si>
  <si>
    <t>103/20.3.2006</t>
  </si>
  <si>
    <t>18/05.11.2004</t>
  </si>
  <si>
    <t>84/21.4.2003</t>
  </si>
  <si>
    <t>150/29.3.2011</t>
  </si>
  <si>
    <t>106/10.01.2011</t>
  </si>
  <si>
    <t>478/16.7.2013</t>
  </si>
  <si>
    <t>484/16.7.2013</t>
  </si>
  <si>
    <t>491/19.7.2013</t>
  </si>
  <si>
    <t>494/19.7.2013</t>
  </si>
  <si>
    <t>88/16.10.2013</t>
  </si>
  <si>
    <t>39/09.10.2013</t>
  </si>
  <si>
    <t>74/09.10.2013</t>
  </si>
  <si>
    <t>163/10.12.2013</t>
  </si>
  <si>
    <t>217/14.01.2014</t>
  </si>
  <si>
    <t>295/25.02.2014</t>
  </si>
  <si>
    <t>374/16.4.2014</t>
  </si>
  <si>
    <t>186/24.12.2012</t>
  </si>
  <si>
    <t>452/08.7.2013</t>
  </si>
  <si>
    <t>514/31.7.2013</t>
  </si>
  <si>
    <t>515/31.7.2013</t>
  </si>
  <si>
    <t>471/16.7.2013</t>
  </si>
  <si>
    <t>517/31.7.2013</t>
  </si>
  <si>
    <t>28/18.10.2012</t>
  </si>
  <si>
    <t>142/21.3.2012</t>
  </si>
  <si>
    <t>116/06.11.2013</t>
  </si>
  <si>
    <t>485/24.6.2014</t>
  </si>
  <si>
    <t>527/16.7.2014</t>
  </si>
  <si>
    <t>561/14.8.2014</t>
  </si>
  <si>
    <t>05/06/10/2014</t>
  </si>
  <si>
    <t>243/09.3.2015</t>
  </si>
  <si>
    <t>76/24.11.2010</t>
  </si>
  <si>
    <t>62/11.11.2010</t>
  </si>
  <si>
    <t>91/27.7.2015</t>
  </si>
  <si>
    <t>78/02.12.2009</t>
  </si>
  <si>
    <t>90/27.7.2015</t>
  </si>
  <si>
    <t>39/23.10.2009</t>
  </si>
  <si>
    <t>89/27.7.2015</t>
  </si>
  <si>
    <t>85/06.02.2006</t>
  </si>
  <si>
    <t>181/01.11.2001</t>
  </si>
  <si>
    <t>110/27.7.2015</t>
  </si>
  <si>
    <t>130/10.02.2009</t>
  </si>
  <si>
    <t>70/27.7.2015</t>
  </si>
  <si>
    <t>51/11.11.2010</t>
  </si>
  <si>
    <t>71/27.7.2015</t>
  </si>
  <si>
    <t>56/05.10.2000</t>
  </si>
  <si>
    <t>11/15.10.2000</t>
  </si>
  <si>
    <t>85/27.7.2015</t>
  </si>
  <si>
    <t>186/05.05.2009</t>
  </si>
  <si>
    <t>111/27.7.2015</t>
  </si>
  <si>
    <t>85/17.12.2009</t>
  </si>
  <si>
    <t>72/27.7.2015</t>
  </si>
  <si>
    <t>70/24.11.2010</t>
  </si>
  <si>
    <t>109/27.7.2015</t>
  </si>
  <si>
    <t>203/03.6.2010</t>
  </si>
  <si>
    <t>108/27.7.2015</t>
  </si>
  <si>
    <t>394/15.6.2012</t>
  </si>
  <si>
    <t>87/27.7.2015</t>
  </si>
  <si>
    <t>55/05.10.2000</t>
  </si>
  <si>
    <t>75/27.7.2015</t>
  </si>
  <si>
    <t>52/26.10.2012</t>
  </si>
  <si>
    <t>67/27.7.2015</t>
  </si>
  <si>
    <t>98/13.11.2012</t>
  </si>
  <si>
    <t>98/27.7.2015</t>
  </si>
  <si>
    <t>96/13.11.2012</t>
  </si>
  <si>
    <t>104/27.7.2015</t>
  </si>
  <si>
    <t>189/24.12.2012</t>
  </si>
  <si>
    <t>105/27.7.2015</t>
  </si>
  <si>
    <t>223/10.01.2013</t>
  </si>
  <si>
    <t>79/27.7.2015</t>
  </si>
  <si>
    <t>282/07.3.2013</t>
  </si>
  <si>
    <t>66/27.7.2015</t>
  </si>
  <si>
    <t>289/19.3.2013</t>
  </si>
  <si>
    <t>103/27.7.2015</t>
  </si>
  <si>
    <t>379/14.5.2013</t>
  </si>
  <si>
    <t>106/27.7.2015</t>
  </si>
  <si>
    <t>504/25.7.2013</t>
  </si>
  <si>
    <t>122/06.11.2013</t>
  </si>
  <si>
    <t>82/27.7.2015</t>
  </si>
  <si>
    <t>181/16.12.2013</t>
  </si>
  <si>
    <t>97/27.7.2015</t>
  </si>
  <si>
    <t>234/14.02.2014</t>
  </si>
  <si>
    <t>102/27.7.2015</t>
  </si>
  <si>
    <t>260/24.02.2014</t>
  </si>
  <si>
    <t>101/27.7.2015</t>
  </si>
  <si>
    <t>32/07.3.2014</t>
  </si>
  <si>
    <t>107/27.7.2015</t>
  </si>
  <si>
    <t>424/09.5.2014</t>
  </si>
  <si>
    <t>73/27.7.2015</t>
  </si>
  <si>
    <t>81/27.7.2015</t>
  </si>
  <si>
    <t>429/09.5.2014</t>
  </si>
  <si>
    <t>113/27.7.2015</t>
  </si>
  <si>
    <t>489/24.6.2014</t>
  </si>
  <si>
    <t>118/27.7.2015</t>
  </si>
  <si>
    <t>534/16.7.2014</t>
  </si>
  <si>
    <t>55914.8.2014</t>
  </si>
  <si>
    <t>68/27.7.2015</t>
  </si>
  <si>
    <t>20/14.10.2009</t>
  </si>
  <si>
    <t>74/27.7.2015</t>
  </si>
  <si>
    <t>150/21.4.2008</t>
  </si>
  <si>
    <t>213/09.3.2007</t>
  </si>
  <si>
    <t>84/27.7.2015</t>
  </si>
  <si>
    <t>20009.3.2007</t>
  </si>
  <si>
    <t>13721.3.2012</t>
  </si>
  <si>
    <t>76/27.7.2015</t>
  </si>
  <si>
    <t>395/15.6.2012</t>
  </si>
  <si>
    <t>96/27.7.2015</t>
  </si>
  <si>
    <t>448/23.7.2012</t>
  </si>
  <si>
    <t>69/27.7.2015</t>
  </si>
  <si>
    <t>58/26.10.2012</t>
  </si>
  <si>
    <t>94/27.7.2015</t>
  </si>
  <si>
    <t>84/13.11.2012</t>
  </si>
  <si>
    <t>92/27.7.2015</t>
  </si>
  <si>
    <t>263/01.4.2015</t>
  </si>
  <si>
    <t>64/27.7.2015</t>
  </si>
  <si>
    <t>241/11.01.2013</t>
  </si>
  <si>
    <t>115/27.7.2015</t>
  </si>
  <si>
    <t>227/11.01.2013</t>
  </si>
  <si>
    <t>95/27.7.2015</t>
  </si>
  <si>
    <t>458/23.7.2012</t>
  </si>
  <si>
    <t>342/21.3.2014</t>
  </si>
  <si>
    <t>112/27.7.2015</t>
  </si>
  <si>
    <t>392/06.5.2014</t>
  </si>
  <si>
    <t>83/27.7.2015</t>
  </si>
  <si>
    <t>391/06.5.2014</t>
  </si>
  <si>
    <t>65/27.7.2015</t>
  </si>
  <si>
    <t>440/20.5.2014</t>
  </si>
  <si>
    <t>4362/0.5.2014</t>
  </si>
  <si>
    <t>88/27.7.2015</t>
  </si>
  <si>
    <t>52/11.11.2010</t>
  </si>
  <si>
    <t>100/27.7.2015</t>
  </si>
  <si>
    <t>71/04.11.2014</t>
  </si>
  <si>
    <t>80/27.7.2015</t>
  </si>
  <si>
    <t>456/20.6.2014</t>
  </si>
  <si>
    <t>86/27.7.2015</t>
  </si>
  <si>
    <t>152/04.12.2012</t>
  </si>
  <si>
    <t>99/27.7.2015</t>
  </si>
  <si>
    <t>92/26.11.2014</t>
  </si>
  <si>
    <t>93/27.7.2015</t>
  </si>
  <si>
    <t>237/09.3.2015</t>
  </si>
  <si>
    <t>114/27.7.2015</t>
  </si>
  <si>
    <t>434/20.5.2014</t>
  </si>
  <si>
    <t>135/10.12.2014</t>
  </si>
  <si>
    <t>220/15.01.2014</t>
  </si>
  <si>
    <t>532/01.8.2013</t>
  </si>
  <si>
    <t>Lê Mạnh Khương</t>
  </si>
  <si>
    <t>thôn 2, Đăk Rla</t>
  </si>
  <si>
    <t>TN: 500.000</t>
  </si>
  <si>
    <t>218.596.771</t>
  </si>
  <si>
    <t>117/27.7.2015</t>
  </si>
  <si>
    <t>530/16.7.2014</t>
  </si>
  <si>
    <t>35/12.6.2014</t>
  </si>
  <si>
    <t>Phạm Viết Am</t>
  </si>
  <si>
    <t>BT: 20.000</t>
  </si>
  <si>
    <t>không rõ địa chỉ</t>
  </si>
  <si>
    <t>16/05/01/2016</t>
  </si>
  <si>
    <t>49/12/11/2015</t>
  </si>
  <si>
    <t xml:space="preserve">125/30/11/2011
</t>
  </si>
  <si>
    <t>186/QĐ-CCTHA, ngày 30/9/2015</t>
  </si>
  <si>
    <t>Nguyễn Văn Thọ</t>
  </si>
  <si>
    <t>TDP 1, TT Ea Ling, huyện Cư Jut, tỉnh Đăk Nông</t>
  </si>
  <si>
    <t>Hoàng Hải Hồ</t>
  </si>
  <si>
    <t>Bản án số 07/2009/HNGĐ-ST ngày 30/7/2009 của TAND huyện Cư Jut</t>
  </si>
  <si>
    <t>Vi Văn Thu + 06 BC</t>
  </si>
  <si>
    <t xml:space="preserve"> xã Ea Pô, huyện Cư Jut, tỉnh Đăk Nông</t>
  </si>
  <si>
    <t>Bản án số 33/2010/HSST ngày 24/8/2015 của TAND huyện Cư Jut</t>
  </si>
  <si>
    <t>Hoàng Văn Quang</t>
  </si>
  <si>
    <t>114/QĐ-CCTHA, ngày 31/7/2016</t>
  </si>
  <si>
    <t>159/QĐ-CCTHA, ngày 13/9/2015</t>
  </si>
  <si>
    <t>Hà Văn Thậm + Hà Thị Vui</t>
  </si>
  <si>
    <t>Bản án số 29/2008/DSPT ngày 22/4/2008 của TAND tỉnh Đăk Nông</t>
  </si>
  <si>
    <t xml:space="preserve">Hà Văn Thậm </t>
  </si>
  <si>
    <t>Bản án số 40/2012/DSST ngày 28/9/2012 của TAND huyện Cư Jut</t>
  </si>
  <si>
    <t>Đinh Đức Cường</t>
  </si>
  <si>
    <t>96/QĐ-CCTHA, ngày 01/7/2015</t>
  </si>
  <si>
    <t>Bản án số 17/2013/DSST ngày 07/5/2013 của TAND huyện Cư Jut</t>
  </si>
  <si>
    <t>Hà Đăng Thanh, Nguyễn Thị Thu Hương</t>
  </si>
  <si>
    <t>97/QĐ-CCTHA, ngày 01/7/2015</t>
  </si>
  <si>
    <t>Bản án số 38/2013/DSST ngày 16/9/2013 của TAND huyện Cư Jut</t>
  </si>
  <si>
    <t>02/QĐ-CCTHA, ngày 01/7/2015</t>
  </si>
  <si>
    <t>Bản án số 06/2012/HNGĐ-PT ngày 25/9/2013 của TAND tỉnh Đăk Nông</t>
  </si>
  <si>
    <t>Hoàng Văn Thòi</t>
  </si>
  <si>
    <t>thôn Tân Tiến, xã Ea Pô, huyện Cư Jut, tỉnh Đăk Nông</t>
  </si>
  <si>
    <t>160/QĐ-CCTHA, ngày 16/9/2015</t>
  </si>
  <si>
    <t>Hoàng Văn Khiêm</t>
  </si>
  <si>
    <t>thôn 9, xã Ea Pô, huyện Cư Jut, tỉnh Đăk Nông</t>
  </si>
  <si>
    <t>161/QĐ-CCTHA, ngày 16/9/2015</t>
  </si>
  <si>
    <t>Nguyễn Thị Ngọc Mai</t>
  </si>
  <si>
    <t>99/QĐ-CCTHA, ngày 01/7/2015</t>
  </si>
  <si>
    <t>Bản án số 02/2015/KDTM ngày 13/01/2015 của TAND huyện Cư Jut</t>
  </si>
  <si>
    <t>Nguyễn Tấn Tư + Ngô Thị Huế</t>
  </si>
  <si>
    <t>thôn Thanh Nam, xã Ea Pô huyện Cư Jut, tỉnh Đăk Nông</t>
  </si>
  <si>
    <t>03/QĐ-CCTHA, ngày 01/7/2015</t>
  </si>
  <si>
    <t>Bản án số 01/2013/DSST ngày 01/01/2013 của TAND huyện Cư Jut</t>
  </si>
  <si>
    <t>Phạm Văn Tuấn</t>
  </si>
  <si>
    <t>162/QĐ-CCTHA, ngày 16/9/2015</t>
  </si>
  <si>
    <t>Bản án số 03/2015/DSST ngày 03/02/2015 của TAND huyện Cư Jut</t>
  </si>
  <si>
    <t>Trần Thị Thơm</t>
  </si>
  <si>
    <t>thôn Tân Bình, xã Nam Dong, huyện Cư Jut, tỉnh Đăk Nông</t>
  </si>
  <si>
    <t>126/QĐ-CCTHA, ngày 31/7/2015</t>
  </si>
  <si>
    <t>Bản án số 07/2015/DSST ngày 04/5/2015 của TAND huyện Cư Jut</t>
  </si>
  <si>
    <t>TT Ea Tling, huyện Cư Jut, tỉnh Đăk Nông</t>
  </si>
  <si>
    <t>Bản án số 18/2009/DSST ngày 24/11/2009 của TAND huyện Cư Jut</t>
  </si>
  <si>
    <t>Lương Văn Quang, Phạm Thị Định</t>
  </si>
  <si>
    <t>02/QĐ-CCTHA, ngày 15/10/2015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</si>
  <si>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</si>
  <si>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</si>
  <si>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</si>
  <si>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46/QĐ-CCTHA ngày 28/12/2015</t>
  </si>
  <si>
    <t>Phan Hoài Anh</t>
  </si>
  <si>
    <t>Quảng Hợp, Quảng Sơm, huyện Đăk Glong, Đắk Nông</t>
  </si>
  <si>
    <t>47/QĐ-CCTHA ngày 28/12/2015</t>
  </si>
  <si>
    <t>Trần Văn Thương</t>
  </si>
  <si>
    <t>48/QĐ-CCTHA ngày 28/12/2015</t>
  </si>
  <si>
    <t>Phạm Thị Xoay</t>
  </si>
  <si>
    <t>thôn 1 B, Quảng Sơm, huyện Đăk Glong, Đắk Nông</t>
  </si>
  <si>
    <t>49/QĐ-CCTHA ngày 28/12/2015</t>
  </si>
  <si>
    <t>Bản án số: 10/HS-ST/2005 ngày 21và 22/12/2005 của TAND huyện  Đắk Glong, 241/2006/HSPT nagyf 25/5/2006 TAND tối cao Đà nẵng</t>
  </si>
  <si>
    <t>Nguyễn văn Tiến</t>
  </si>
  <si>
    <t>50/QĐ-CCTHA ngày 28/12/2015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</si>
  <si>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</si>
  <si>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</si>
  <si>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</si>
  <si>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>51/QĐ-CCTHA ngày 28/12/2015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</si>
  <si>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</si>
  <si>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</si>
  <si>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</si>
  <si>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52/QĐ-CCTHA ngày 28/12/2015</t>
  </si>
  <si>
    <t>Trương Công Hòa</t>
  </si>
  <si>
    <t>53/QĐ-CCTHA ngày 28/12/2015</t>
  </si>
  <si>
    <t>Giàng Sèo Páo</t>
  </si>
  <si>
    <t>thôn Đk Snao, Quảng Sơm, huyện Đăk Glong, Đắk Nông</t>
  </si>
  <si>
    <t>54/QĐ-CCTHA ngày 28/12/2015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</si>
  <si>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</si>
  <si>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</si>
  <si>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</si>
  <si>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>55/QĐ-CCTHA ngày 28/12/2015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</si>
  <si>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</si>
  <si>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</si>
  <si>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</si>
  <si>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56/QĐ-CCTHA ngày 28/12/2015</t>
  </si>
  <si>
    <t>Điểu Lan</t>
  </si>
  <si>
    <t>57/QĐ-CCTHA ngày 28/12/2015</t>
  </si>
  <si>
    <t>H' Ninh</t>
  </si>
  <si>
    <t>58/QĐ-CCTHA ngày 28/12/2015</t>
  </si>
  <si>
    <t>Bản án số: 13/HS-ST/2014 ngày 05/3/2014 của TAND huyện  Đắk Glong, 238/2014/HSPT ngày 20/8/2014 TAND tỉnh Đăk Nông</t>
  </si>
  <si>
    <t>59/QĐ-CCTHA ngày 28/12/2015</t>
  </si>
  <si>
    <t xml:space="preserve">Bản án số: 09/HS-ST/2014 ngày 16/4/2014 của TAND huyện  Đắk Glong, </t>
  </si>
  <si>
    <t>Nguyễn Thị Thuần</t>
  </si>
  <si>
    <t>60/QĐ-CCTHA ngày 28/12/2015</t>
  </si>
  <si>
    <t xml:space="preserve">Bản án số: 06/HS-ST/2013 ngày 28/01/2013 của TAND huyện  Đắk Glong, </t>
  </si>
  <si>
    <t xml:space="preserve"> Chi cục Thi hành án dân sự huyện Đăk R'lấp</t>
  </si>
  <si>
    <t>A</t>
  </si>
  <si>
    <t>CỤC THI HÀNH ÁN DÂN SỰ TỈNH ĐĂK NÔNG</t>
  </si>
  <si>
    <t>B</t>
  </si>
  <si>
    <t>CHI CỤC THADS CÁC HUYỆN, THỊ XÃ</t>
  </si>
  <si>
    <t>Lê Quang Hòa
đc: Thuận Tân, Thuận Hạnh</t>
  </si>
  <si>
    <t>43/QĐ-THA
22/10/2015</t>
  </si>
  <si>
    <t>04/2004/LHST
17/10/2004</t>
  </si>
  <si>
    <t>Tống Văn Hiên
đc: Thuận Hải, Thuận Hạnh</t>
  </si>
  <si>
    <t>Thuận Hải, Thuận Hạnh</t>
  </si>
  <si>
    <t>44/QD-THA
22/10/2015</t>
  </si>
  <si>
    <t>01/2014/HNGĐ_ST
08/01/2014
TA huyện ĐS</t>
  </si>
  <si>
    <t>Phạm Văn Tĩnh
đc: Thuận trung, Thuận Hạnh</t>
  </si>
  <si>
    <t>Truận trung, Thuận Hạnh</t>
  </si>
  <si>
    <t>45/QĐ-CCTHA
22/10/2015</t>
  </si>
  <si>
    <t>03/2012/HNGĐ-ST
23/5/2012
TA huyện ĐS</t>
  </si>
  <si>
    <t>Trần Văn Phong
đc: Thuận Tân, Thuận Hạnh</t>
  </si>
  <si>
    <t>46/QĐ-THA
22/10/2015</t>
  </si>
  <si>
    <t>05/2005/DSST
22/4/2005
TA huyện ĐS</t>
  </si>
  <si>
    <t>Trần Minh Tương
Nuyễn Thị Thủy tiên
đc: Hà Nam Ninh, Đắk Mol</t>
  </si>
  <si>
    <t>Hà Nam Ninh, xã Đăk  Mol</t>
  </si>
  <si>
    <t>47/QĐ-THA
22/10/2015</t>
  </si>
  <si>
    <t>20/2012/DSST
28/9/2012
TA huyện ĐS</t>
  </si>
  <si>
    <t>Võ Hồng Tài
đc: Thôn 1, xã Đắk Mol</t>
  </si>
  <si>
    <t>Thôn 1, Đắk Mol</t>
  </si>
  <si>
    <t>48/QĐ-THA
22/10/2015</t>
  </si>
  <si>
    <t>61/2013/HSST
28/11/2013
TA thị xã Gia Nghĩa</t>
  </si>
  <si>
    <t>APHS+DS</t>
  </si>
  <si>
    <t>Nguyễn Thị Hà Hương
đc: Thôn 4, Đắk Mol</t>
  </si>
  <si>
    <t>THôn 4, Đắk Mol</t>
  </si>
  <si>
    <t>49/QĐ-THA
22/10/2015</t>
  </si>
  <si>
    <t>20/2014/DSST
19/9/2014
TA huyện ĐS</t>
  </si>
  <si>
    <t>Y Thọ Nie
đc: Đắk Sơn, Đắk Mol</t>
  </si>
  <si>
    <t>Đắk Sơn, Đắk Mol</t>
  </si>
  <si>
    <t>50/QĐ-THA
22/10/2015</t>
  </si>
  <si>
    <t>27/2014/HSST
18/6/2014
TA huyện Đắk Mil</t>
  </si>
  <si>
    <t>Bùi Vĩnh Thuyết
Ngô Trung Vân
đc: Thôn 5, xã Đắk Mol</t>
  </si>
  <si>
    <t>Thôn 5, Đắk Mol</t>
  </si>
  <si>
    <t>51/QĐ-THA
22/10/2015</t>
  </si>
  <si>
    <t>08/2012/HSST
22/02/2012
TA huyện ĐS
42/2012/HSPT
17/5/2012
TA tỉnh ĐN</t>
  </si>
  <si>
    <t>Phạt
Thuyết: 3.000
Vân: 1.000</t>
  </si>
  <si>
    <t>Nguyễn Quá
đc: Thôn 2, xã Đắk Mol</t>
  </si>
  <si>
    <t>Thôn 2, Đắk Mol</t>
  </si>
  <si>
    <t>52/QĐ-THA
22/10/2015</t>
  </si>
  <si>
    <t>05/2004/HSST
15/6/2004
TA tỉnh ĐN</t>
  </si>
  <si>
    <t>Phan Thị Nhiều
đc: Bon Mplo, Đắk Mol</t>
  </si>
  <si>
    <t>Bon Mplo, Đắk Mol</t>
  </si>
  <si>
    <t>53/QĐ-THA
22/10/2015</t>
  </si>
  <si>
    <t>02/2014/HNGĐ-ST
17/02/2014
TA huyện ĐS</t>
  </si>
  <si>
    <t>Nguyễn Mạnh Cầm
đc: Thuận Lợi, Thuận Hạnh</t>
  </si>
  <si>
    <t>Thuận Lợi, Thuận Hạnh</t>
  </si>
  <si>
    <t>54/QĐ-THA
22/10/2015</t>
  </si>
  <si>
    <t>67/2014/HSST
19/11/2014
TA huyện Đắk Mil</t>
  </si>
  <si>
    <t>Lê Thanh Hùng
Đc: Thôn 3, Nâm N'Jang</t>
  </si>
  <si>
    <t>Thôn 3, 
Nâm N'Jang</t>
  </si>
  <si>
    <t>23/QĐ-CCTHA
17/9/2015</t>
  </si>
  <si>
    <t>38/2010/HSST
10/9/2010
TA huyện Đắk Song</t>
  </si>
  <si>
    <t>Phạt sung
 công</t>
  </si>
  <si>
    <t>Nguyễn Văn Tân
đc: Thôn 6, Nâm N'Jang</t>
  </si>
  <si>
    <t>24/QĐ-CCTHA
17/9/2015</t>
  </si>
  <si>
    <t>27/2013/HSST
20/8/2014
TA huyện Đắk Song</t>
  </si>
  <si>
    <t>Phạt sung công +
án phí HSST</t>
  </si>
  <si>
    <t>Lê Văn Tưởng
đc: Thôn 10, Nâm n'Jang</t>
  </si>
  <si>
    <t>25/QĐ-CCTHA
17/9/2015</t>
  </si>
  <si>
    <t>32/2010/HSST
27/8/2014
TA huyện Đắk Song</t>
  </si>
  <si>
    <t>Thái Văn Hòa
đc: THôn 3, Nâm N'Jang</t>
  </si>
  <si>
    <t>26/QĐ-CCTHA
17/9/2015</t>
  </si>
  <si>
    <t>17/2014/HSST
24/6/2014
TA huyện Đắk Song
66/2014/HSPT
23/9/2014
TA tỉnh Đắk Nông</t>
  </si>
  <si>
    <t>Truy thu</t>
  </si>
  <si>
    <t>Đậu Ngọc Dũng
đc: Thôn 2, Nâm N'Jang</t>
  </si>
  <si>
    <t>27/QĐ-CCTHADS
17/9/2015</t>
  </si>
  <si>
    <t>39/2014/QĐST-DS
23/7/2014
TA huyện Bù Gia Mập,
 tỉnh Bình Phước</t>
  </si>
  <si>
    <t>Nguyễn Văn Thảo
đc: THôn 4, Nâm N'Jang</t>
  </si>
  <si>
    <t>28/QĐ-CCTHADS
17/9/2015</t>
  </si>
  <si>
    <t>50/2014/HSST
16/12/2014
TA huyện Đắk Song
29/2015/HSPT
12/3/2015
TA tỉnh Đắk Nông</t>
  </si>
  <si>
    <t>Nguyễn Văn Đình
đc: Thôn Bong Rinh,
Nâm N'Jang</t>
  </si>
  <si>
    <t>29/QĐ-CCTHADS
17/9/2015</t>
  </si>
  <si>
    <t>292/2014/HSST
27/11/2014
TA huyện Hóc Môn,
 Tp. Hồ Chí Minh</t>
  </si>
  <si>
    <t>APHSST+ Tịch thu
sung quỹ và lãi suất chậm thi hành án của phần tịch thu sung quỹ là 1.000.000</t>
  </si>
  <si>
    <t>Nguyễn Văn Hữu
Ngô Thị Dịu
Đ/c: Thôn 9, Nâm N'Jang</t>
  </si>
  <si>
    <t>30/QĐ-CCTHA
21/9/2015</t>
  </si>
  <si>
    <t>25/2014/QĐST-DS
03/9/2014
TA huyện Đắk Song</t>
  </si>
  <si>
    <t>Lê Hồ Xuân Vĩnh
Đ/c: Thôn 2, Trường Xuân</t>
  </si>
  <si>
    <t>31/QĐ-CCTHA
21/9/2015</t>
  </si>
  <si>
    <t>259/2008/HSST
29/8/2008
TA Tp. Buôn Ma Thuột, tỉnh Đắk Lắk</t>
  </si>
  <si>
    <t>Trần Thị Phương
đc: THôn 7, xã Trường Xuân</t>
  </si>
  <si>
    <t>THôn 7, Trường Xuân</t>
  </si>
  <si>
    <t>55//QĐ-THA
25/10/2015</t>
  </si>
  <si>
    <t>07/2009/DSST
29/5/2009
TA huyện ĐS</t>
  </si>
  <si>
    <t>Hoàng Thị Lan
đc: THôn 7, xã Trường Xuân</t>
  </si>
  <si>
    <t>56/QĐ-THA
25/10/2015</t>
  </si>
  <si>
    <t>19/2009/DSST
29/9/2009
TA huyện ĐS
02/2010/QĐ_ƠT
19/01/2010
TA tỉnh ĐN</t>
  </si>
  <si>
    <t>Nguyễn THị Nguyệt
đc: Thôn 7, xã Trường Xuân</t>
  </si>
  <si>
    <t>57/QĐ-THA
25/10/2015</t>
  </si>
  <si>
    <t>22/2008/DSST
14/8/2008
TA huyện ĐS</t>
  </si>
  <si>
    <t>58/QĐ-THA
25/10/2015</t>
  </si>
  <si>
    <t>01/2009/DSST
08/01/2009
TA huyện ĐS</t>
  </si>
  <si>
    <t>Hoàng Văn Khánh
đc: Thôn 6, xã Trường Xuân</t>
  </si>
  <si>
    <t>59/QĐ-THA
25/10/2015</t>
  </si>
  <si>
    <t>66/2009/HSST
26/11/2009
TA huyện ĐS</t>
  </si>
  <si>
    <t>Công ty TNHH TM-DV-SX Thanh Tú Sài Gòn
đc: THôn 2, xã Trường Xuân</t>
  </si>
  <si>
    <t>Thôn 2, Trường Xuân</t>
  </si>
  <si>
    <t>60/QĐ-THA
25/10/2015</t>
  </si>
  <si>
    <t>93/2012/DSST
06/12/2012
TA quận TÂn Bình, Tp. Hồ Chí Minh</t>
  </si>
  <si>
    <t>Lý Văn Thiệu
đc: Thôn 8, Trường Xuân
Hoàng Văn Biền
đc: Thôn 7, Trường Xuân</t>
  </si>
  <si>
    <t>61/QĐ-THA
25/10/2015</t>
  </si>
  <si>
    <t>72/2009/HSST
01/7/2009
TA tỉnh ĐN
167/2010/HSPT
01/3/2010
TA tối cao Tại Đà Nẵng</t>
  </si>
  <si>
    <t>APDSST
Thiệu: 4.506
Biền: 1.795</t>
  </si>
  <si>
    <t>Nguyễn Văn Chúc
đc: THôn 8, xã Trường Xuân
Nguyễn Thanh Bình 
đc: Thôn 8, xã Trường Xuân</t>
  </si>
  <si>
    <t>Thôn 8, Trường Xuân</t>
  </si>
  <si>
    <t>62/QĐ-THA
25/10/2015</t>
  </si>
  <si>
    <t>55/2009/HSST
17/9/2009
TA huyện ĐS
55/2010/HSPT
11/5/2010
TA tỉnh ĐN</t>
  </si>
  <si>
    <t>APHS + DS
Chúc: 1.525
Bình: 1.951</t>
  </si>
  <si>
    <t>Lê Viết Giáp
đc:  Thôn 3, Trường Xuân</t>
  </si>
  <si>
    <t>Thôn 3, Trường Xuân</t>
  </si>
  <si>
    <t>63/QĐ-THA
25/10/2015</t>
  </si>
  <si>
    <t>28/2010/HSST
08/7/2010
TA huyện ĐS</t>
  </si>
  <si>
    <t>64/QĐ-THA
25/10/2015</t>
  </si>
  <si>
    <t>17/2012/HSST
13/4/2012
TA thị xã Gia Nghĩa
60/2012/HSPT
31/7/2012
TA tỉnh ĐN</t>
  </si>
  <si>
    <t>Nguyễn Trọng Lâm
đc: Thôn 7, xã Trường Xuân</t>
  </si>
  <si>
    <t>65/QĐ-THA
25/10/2015</t>
  </si>
  <si>
    <t>30/2010/HSST
13/7/2010
TA huyện ĐS
10/2010/HSPT
17/9/2010
TA tỉnh ĐN</t>
  </si>
  <si>
    <t>Hoàng Thị Ngọc
đc: Thôn 7, xã Trường Xuân</t>
  </si>
  <si>
    <t>66/QĐ-THA
25/10/2015</t>
  </si>
  <si>
    <t>118/2009/HSST
24/11/2009
TA tỉnh Đắk Lắk
182/2010/HSPT-QĐ
10/3/2010
TA PT Tối Cao tại Đà nẵng</t>
  </si>
  <si>
    <t>APHS+ phạt</t>
  </si>
  <si>
    <t>Nguyễn Trường Thi
đc:  THôn 2, xã Trường Xuân</t>
  </si>
  <si>
    <t>67/QĐ-THA
25/10/2015</t>
  </si>
  <si>
    <t>308/2012/HSST
29/9/2012
TA tp. BMT</t>
  </si>
  <si>
    <t>Nguyễn Tấn Hồng
đc: THôn 3, xã Trường Xuân</t>
  </si>
  <si>
    <t>69/QĐ-THA
25/10/2015</t>
  </si>
  <si>
    <t>30/2013/HSST
23/02/2012
TA thị xa Gia Nghĩa</t>
  </si>
  <si>
    <t>Trần Trọng Hiến
đc: Thôn 7, xã trường Xuân</t>
  </si>
  <si>
    <t>70/QĐ-THA
25/10/2015</t>
  </si>
  <si>
    <t>23/2014/HSST
06/5/2014
TA tỉnh ĐN</t>
  </si>
  <si>
    <t>Phạt + truy thu</t>
  </si>
  <si>
    <t>Nguyễn Thị Tâm
đc: Bon Jawng Play III, xã Trường Xuân</t>
  </si>
  <si>
    <t>Bon Jang Play III, Trường Xuân</t>
  </si>
  <si>
    <t>71/QĐ-THA
25/10/2015</t>
  </si>
  <si>
    <t>96/2013/HSST
18/12/2013
TA tỉnh Đn</t>
  </si>
  <si>
    <t>Chu Văn Lam
đc: Thôn 4, xã Trường Xuân</t>
  </si>
  <si>
    <t>Thôn 4, Trường Xuân</t>
  </si>
  <si>
    <t>72/QĐ-THA
25/10/2015</t>
  </si>
  <si>
    <t>63/2014/HSST
14-15/10/2014
TA tỉnh ĐN
63/2015/HSPT
11/3/2015
Tòa phúc thẩm TATC tại Đà Nẵng</t>
  </si>
  <si>
    <t>AP + Bồi thường Nhà nước
APHS: 200
APDS:112.000
Bồi thường NN: 3.990.000</t>
  </si>
  <si>
    <t>Lê Văn Định
đc: Thôn 1, trường Xuân
Nguyễn Thị Thủy
đc: THôn 1, Trường Xuân
Trần Văn Thanh
đc: THôn 7, xã Trường Xuân
Nguyễn duy Biểu
đc: THôn 2, Trường Xuân</t>
  </si>
  <si>
    <t>Thôn 1, trường Xuân</t>
  </si>
  <si>
    <t>73/QĐ-THA
25/10/2015</t>
  </si>
  <si>
    <t>09/2011/HSST
25/01/2011
TA huyện ĐS</t>
  </si>
  <si>
    <t>Đinh: APHS+Phạt: 3.200
Thủy: APHS+Phạt:350
Thanh: Phạt: 2.200
Biểu: AP+Phạt: 3.200</t>
  </si>
  <si>
    <t>Lưu Quang Vinh
đc: Thôn 7, xã Trường</t>
  </si>
  <si>
    <t>74/QĐ-THA
25/10/2015</t>
  </si>
  <si>
    <t>23/2014/HSPT
15/9/2004
TA tỉnh ĐN</t>
  </si>
  <si>
    <t>APHS: 100
Truy thu: 1.500</t>
  </si>
  <si>
    <t>Công ty TNHH MTV thương mại đầu tư XNK Tam Dân
đc: Thôn 2, Xã Trường Xuân</t>
  </si>
  <si>
    <t>75/QĐ-THA
25/10/2015</t>
  </si>
  <si>
    <t>703/2011/KSTM-ST
23/5/2011
TA tp. HCM</t>
  </si>
  <si>
    <t>APKDTM</t>
  </si>
  <si>
    <t>Nguyễn Thị Sinh
đc: thôn 7, xa Trường Xuân</t>
  </si>
  <si>
    <t>76/QĐ-THA
25/10/2015</t>
  </si>
  <si>
    <t>05/2012/DSST
29/3/2012
TA huyện ĐS</t>
  </si>
  <si>
    <t>Nguyễn Thị Hường
đc: Tổ 6, thị trấn Đức An</t>
  </si>
  <si>
    <t>Tổ 6, thị trấn Đức An</t>
  </si>
  <si>
    <t>77/QĐ-THA
25/10/2015</t>
  </si>
  <si>
    <t>14/2007/HSST
22/11/2007
TA huyện ĐS
34/2008/HSPT
27/3/2008
TA tỉnh ĐN</t>
  </si>
  <si>
    <t>Lê Thị Kim Thử
đc: Tổ 3, thị trấn Đức An</t>
  </si>
  <si>
    <t>Tổ 3, thị trấn Đức An</t>
  </si>
  <si>
    <t>78/QĐ-THA
25/10/2015</t>
  </si>
  <si>
    <t>05/2010/DSST
21/4/2010
TA huyện ĐS
07/2010/DSPT
30/11/2010
TA tỉnh ĐN</t>
  </si>
  <si>
    <t>Công ty TNHH Hà Minh
đc: Tổ 4, thị trấn Đức AN</t>
  </si>
  <si>
    <t>tổ 4, thị trấn Đức AN</t>
  </si>
  <si>
    <t>79/QĐ-THA
25/10/2015</t>
  </si>
  <si>
    <t>02/2011/KDTM-ST
22/3/2011</t>
  </si>
  <si>
    <t>Nguyễn Thị Nga
đc: Tổ 1, thị trấn Đức An</t>
  </si>
  <si>
    <t>Tổ 1, thị trấn Đức An</t>
  </si>
  <si>
    <t>80/QĐ-THA
25/10/2015</t>
  </si>
  <si>
    <t>39/2013/HSST
10/7/2013
TA tỉnh ĐN
27/2013/HSPT
04/11/2013
Tòa PT TATC tại ĐÀ Nẵng</t>
  </si>
  <si>
    <t>Võ Minh Lộc
đc: Tổ 4, thị trấn Đức An</t>
  </si>
  <si>
    <t>81/QĐ-THA
25/10/2015</t>
  </si>
  <si>
    <t>35/2013/HSST
03/10/2013
TA huyện ĐS</t>
  </si>
  <si>
    <t>APHS: 200
APDS
2.500</t>
  </si>
  <si>
    <t>Đỗ Văn Cường
đc: Tổ 1, thị trấn Đức An</t>
  </si>
  <si>
    <t>82/QĐ-THA
25/10/2015</t>
  </si>
  <si>
    <t>41/2010/HSST
28/9/2010
TA huyện ĐS
138/2010/HSPT
01/12/2010
TA tỉnh ĐN</t>
  </si>
  <si>
    <t>Tăng Văn Bính
đc:  Tổ 3, thị trấn Đức An</t>
  </si>
  <si>
    <t>83/QĐ-THA
25/10/2015</t>
  </si>
  <si>
    <t>22/2012/HSST
07/6/2012
TA huyện Ma Drak</t>
  </si>
  <si>
    <t>APHS: 200
Phtaj: 2.000</t>
  </si>
  <si>
    <t>Nguyễn Văn Long
đc: Tổ 3, thị trấn Đức An</t>
  </si>
  <si>
    <t>84/QĐ-THA
25/10/2015</t>
  </si>
  <si>
    <t>05/2011/HSST
11/01/2011
TA huyện ĐS
29/2011/HSPT
31/3/2011
TA tỉnh ĐN</t>
  </si>
  <si>
    <t>APHS: 200
APDS
995</t>
  </si>
  <si>
    <t>85/QĐ-THA
25/10/2015</t>
  </si>
  <si>
    <t>09/2009/DSST
17/6/2009
TA huyện ĐS</t>
  </si>
  <si>
    <t>Trần Thị Ngọc Tuyết
đc: Tổ 2, thị trấn Đức An</t>
  </si>
  <si>
    <t>Tổ 2, thị trấn Đức An</t>
  </si>
  <si>
    <t>86/QĐ-THA
25/10/2015</t>
  </si>
  <si>
    <t>02/2011/DSST
14/12/2011
TA huyện ĐS</t>
  </si>
  <si>
    <t>Vũ Thị Minh
đc: Tổ 4, thị trấn Đức An</t>
  </si>
  <si>
    <t>87/QĐ-THA
25/10/2015</t>
  </si>
  <si>
    <t>06/2011/QĐST-DS
22/3/2011
TA huyện ĐS</t>
  </si>
  <si>
    <t>Nguyễn Ngọc Hướng
đc: Thôn 12, thị trấn Đức AN</t>
  </si>
  <si>
    <t>88/QĐ-THA
25/10/2015</t>
  </si>
  <si>
    <t>74/2008/HSST
08/8/2008
TA tỉnh ĐN
37/2008/HSPT
25/11/2008
Tòa phúc thẩm TATC tại Đà Nẵng</t>
  </si>
  <si>
    <t>Nguyễn Thị Mùi
đc: Tổ 2, thị trấn Đức An</t>
  </si>
  <si>
    <t>89/QĐ-THA
25/10/2015</t>
  </si>
  <si>
    <t>23/2008/DSST
09/9/2008
TA huyện ĐS</t>
  </si>
  <si>
    <t>517/1998/HSST
30/12/1998
TA tỉnh Đồng Nai
562/2000/HSPT
27/3/2000
Tòa TC tại TP.HCM</t>
  </si>
  <si>
    <t>Phạt</t>
  </si>
  <si>
    <t>Trần Văn Lý</t>
  </si>
  <si>
    <t>Thuận Tân, 
Thuận Hạnh</t>
  </si>
  <si>
    <t>08/QĐ-CCTHA
05/8/2015</t>
  </si>
  <si>
    <t>08/2003/HSST
20/10/2003
TA huyện Yên Khánh
tỉnh Ninh Bình</t>
  </si>
  <si>
    <t>Lê Ngọc Thành</t>
  </si>
  <si>
    <t>Buôn Ja Ry, xã
Đắk Mol</t>
  </si>
  <si>
    <t>09/QĐ-CCTHA
12/8/2015</t>
  </si>
  <si>
    <t>26/2015/HSST
16/4/2015
TA huyện ĐS</t>
  </si>
  <si>
    <t>APHS</t>
  </si>
  <si>
    <t>Nguyễn Văn Kỳ</t>
  </si>
  <si>
    <t>Thôn 3A3
,xã Đắk Mol</t>
  </si>
  <si>
    <t>11/QĐ-CCTHA
12/8/2015</t>
  </si>
  <si>
    <t>22/2014/HSST
15/7/2014
TA huyện ĐS</t>
  </si>
  <si>
    <t>Nguyễn Thị Xuyên</t>
  </si>
  <si>
    <t>Thôn Đắk Sơn 1
, xã Đắk Mol</t>
  </si>
  <si>
    <t>12/QĐ-CCTHA
12/8/2015</t>
  </si>
  <si>
    <t>Lương Thanh Trà</t>
  </si>
  <si>
    <t>Bon Ja Ri,
xã Đắk Mol</t>
  </si>
  <si>
    <t>13/QĐ-CCTHA
12/8/2015</t>
  </si>
  <si>
    <t>42/2014/HSST
18/11/2014
TA huyện ĐS</t>
  </si>
  <si>
    <t>Nguyễn Duy Tuấn</t>
  </si>
  <si>
    <t>Thôn 1E29, 
xã Đắk Mol</t>
  </si>
  <si>
    <t>14/QĐ-CCTHA
13/8/2015</t>
  </si>
  <si>
    <t>Lê Quốc Thành
Nguyễn Thị hải</t>
  </si>
  <si>
    <t>Thôn 1E29, xã
Đắk Mol</t>
  </si>
  <si>
    <t>16/QĐ-CCTHA
13/8/2015</t>
  </si>
  <si>
    <t>24/2014/DSST
06/10/2014</t>
  </si>
  <si>
    <t>Lê ĐỨc Phong</t>
  </si>
  <si>
    <t>17/QĐ_CCTHA
13/8/2015</t>
  </si>
  <si>
    <t>Trần Minh Dũng
Trần Thị lan</t>
  </si>
  <si>
    <t>Thôn 2, 
xã nam Bình</t>
  </si>
  <si>
    <t>19/QĐ-CCTHA
20/8/2015</t>
  </si>
  <si>
    <t>33/2014/QĐST-DS
17/9/2014
TA huyện ĐS</t>
  </si>
  <si>
    <t>APDS</t>
  </si>
  <si>
    <t>Phạm Văn hữu</t>
  </si>
  <si>
    <t>Thôn 8,
Nam Bình</t>
  </si>
  <si>
    <t>20/QĐ-CCTHA
20/8/2015</t>
  </si>
  <si>
    <t>22/2014/DSST
01/10/2014
TA huyện ĐS</t>
  </si>
  <si>
    <t>Lê Hùng Chấn
Phạm Thị Lệ</t>
  </si>
  <si>
    <t>Thôn 11,
Nam Bình</t>
  </si>
  <si>
    <t>21/QĐ_CCTHA
20/8/2015</t>
  </si>
  <si>
    <t>04/2015/DSST
10/4/2015
TA huyện ĐS
22/2015/DSPT
07/7/2015
TA tỉnh ĐN</t>
  </si>
  <si>
    <t>22/QĐ-CCTHA
20/8/2015</t>
  </si>
  <si>
    <t>53/2014/HSST
18/9/2014
TA tỉnh Đn
60/2015/HSPT
10/3/2015
Tòa TC tại ĐN</t>
  </si>
  <si>
    <t>IV. Chi cục Thi hành án dân sự huyện Đăk Song</t>
  </si>
  <si>
    <t>VII</t>
  </si>
  <si>
    <t>V</t>
  </si>
  <si>
    <t xml:space="preserve"> Chi cục Thi hành án dân sự huyện Tuy Đức</t>
  </si>
  <si>
    <t>VIII</t>
  </si>
  <si>
    <t>I</t>
  </si>
  <si>
    <t>Án phí: 2418</t>
  </si>
  <si>
    <t>52/14.8.2012</t>
  </si>
  <si>
    <t>Vũ Thị Loan</t>
  </si>
  <si>
    <t>TT Đăk Mil</t>
  </si>
  <si>
    <t>Đương sự cho hoãn</t>
  </si>
  <si>
    <t>23/24.4.2014</t>
  </si>
  <si>
    <t>Đặng Thị Liên Hoa</t>
  </si>
  <si>
    <t>Án phí: 14.365</t>
  </si>
  <si>
    <t>75/25.12.2012</t>
  </si>
  <si>
    <t>Trần Đình Tưởng</t>
  </si>
  <si>
    <t>Thôn 2, Đăk Rla</t>
  </si>
  <si>
    <t>Án phí: 5.072</t>
  </si>
  <si>
    <t>73/11.12.2012</t>
  </si>
  <si>
    <t>Luu hồng Thắng, Phương</t>
  </si>
  <si>
    <t>Án phí: 551</t>
  </si>
  <si>
    <t>37/15.6.2012</t>
  </si>
  <si>
    <t>Vũ Thị Hoa</t>
  </si>
  <si>
    <t>Án phí: 1.250</t>
  </si>
  <si>
    <t>12/05.3.2014</t>
  </si>
  <si>
    <t>Vi Văn Luận, Phương</t>
  </si>
  <si>
    <t>Án phí: 110</t>
  </si>
  <si>
    <t>21/22.4.2014</t>
  </si>
  <si>
    <t>Án phí: 2.645</t>
  </si>
  <si>
    <t>20/22.4.2014</t>
  </si>
  <si>
    <t>Nguyễn Quốc Huân</t>
  </si>
  <si>
    <t>Án phí: 17.983</t>
  </si>
  <si>
    <t>07/18.3.2014</t>
  </si>
  <si>
    <t>Vũ Thanh Tâm, Mơ</t>
  </si>
  <si>
    <t>Án phí: 7.850</t>
  </si>
  <si>
    <t>27/26.12.2013</t>
  </si>
  <si>
    <t>Hoàng Thế Hùng</t>
  </si>
  <si>
    <t>Án phí: 2.361</t>
  </si>
  <si>
    <t>04/23.7.2010</t>
  </si>
  <si>
    <t>Nguyễn Công Đồng+ĐB</t>
  </si>
  <si>
    <t>Đức Mạnh</t>
  </si>
  <si>
    <t xml:space="preserve"> AP 600
 Phạt 16.000
 Tr Thu 3.000</t>
  </si>
  <si>
    <t xml:space="preserve"> AP 400
 Phạt 11.000
 Tr Thu 3.000</t>
  </si>
  <si>
    <t>49/26.9.2014</t>
  </si>
  <si>
    <t>Án phí: 1.551</t>
  </si>
  <si>
    <t>31/29.5.2014</t>
  </si>
  <si>
    <t>Hà Bình Nhưỡng, Hưng</t>
  </si>
  <si>
    <t>Án phí: 816</t>
  </si>
  <si>
    <t>64/19.10.2012</t>
  </si>
  <si>
    <t>Nguyễn Xuân Nghiêm</t>
  </si>
  <si>
    <t>Đức Hòa, Đức Mạnh</t>
  </si>
  <si>
    <t>Án phí: 2.039</t>
  </si>
  <si>
    <t>27/11.6.2014</t>
  </si>
  <si>
    <t>Lê Thị Tuyết Nhung</t>
  </si>
  <si>
    <t>Đức Thắng, Đức Mạnh</t>
  </si>
  <si>
    <t>Án phí: 1.975</t>
  </si>
  <si>
    <t>8/12.02.2012</t>
  </si>
  <si>
    <t>Tân Lâp, Đăk Gằn</t>
  </si>
  <si>
    <t>Trả nợ 198.659</t>
  </si>
  <si>
    <t xml:space="preserve">X </t>
  </si>
  <si>
    <t>Đang thanh tra</t>
  </si>
  <si>
    <t>Đinh Quốc Hoàn</t>
  </si>
  <si>
    <t>Trả nợ 30.000</t>
  </si>
  <si>
    <t>26/24.4.2014</t>
  </si>
  <si>
    <t>Đăk Gằn</t>
  </si>
  <si>
    <t>BT 165.778</t>
  </si>
  <si>
    <t>Nguyễn Đức Phú, Tý, Tiễn</t>
  </si>
  <si>
    <t>Thôn 02, Đăk N'drot</t>
  </si>
  <si>
    <t>TN 684.690</t>
  </si>
  <si>
    <t>01/03.01.2013</t>
  </si>
  <si>
    <t>17</t>
  </si>
  <si>
    <t>18</t>
  </si>
  <si>
    <t>19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</si>
  <si>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</si>
  <si>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</si>
  <si>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</si>
  <si>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</si>
  <si>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</si>
  <si>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</si>
  <si>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</si>
  <si>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</si>
  <si>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</si>
  <si>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</si>
  <si>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</si>
  <si>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</si>
  <si>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</si>
  <si>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</si>
  <si>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</si>
  <si>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</si>
  <si>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</si>
  <si>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Chi cục Thi hành án dân sự huyện Cư Jút</t>
  </si>
  <si>
    <t>Cụm Ba Tầng, xã Ea Pô, huyện Cư Jut, tỉnh Đăk Nông</t>
  </si>
  <si>
    <t>88/QĐ-CCTHA, ngày 31/7/2015</t>
  </si>
  <si>
    <t>Bản án số 33/2010/HSST ngày 24/8/2010 của TAND huyện Cư Jut</t>
  </si>
  <si>
    <t>Nguyễn Văn Hùng</t>
  </si>
  <si>
    <t>thôn 11, xã Nam Dong, huyện Cư Jut, tỉnh Đăk Nông</t>
  </si>
  <si>
    <t>112/QĐ-CCTHA, ngày 31/7/2015</t>
  </si>
  <si>
    <t>Bản án số 49/2010/HSST ngày 28/10/2010 của TAND huyện Cư Jut</t>
  </si>
  <si>
    <t>Lang Văn Hùng</t>
  </si>
  <si>
    <t>thôn Bình Minh, xã Ea Pô, huện Cư Jut, tỉnh Đăk Nông</t>
  </si>
  <si>
    <t>140/QĐ-CCTHA, ngày 31/7/2015</t>
  </si>
  <si>
    <t>Bản án số 41/2010/HSST ngày 09/9/2010 của TAND huyện Đăk G'Long</t>
  </si>
  <si>
    <t>Lê Văn Dinh</t>
  </si>
  <si>
    <t>xã Ea Pô, huyện Cư Jut, tỉnh Đăk Nông</t>
  </si>
  <si>
    <t>108/QĐ-CCTHA, ngày 31/7/2015</t>
  </si>
  <si>
    <t>Bản án số 210/1998/HSST ngày 27/8/1998 của TAND huyện Cư Jut</t>
  </si>
  <si>
    <t>Hoàng Văn Khê + 13 BC</t>
  </si>
  <si>
    <t>thôn 16, xã Đăk Rông, huyện Cư Jut, tỉnh Đăk Nông</t>
  </si>
  <si>
    <t>84/QĐ-CCTHA, ngày 31/7/2015</t>
  </si>
  <si>
    <t>Bản án số 38/2011/HSST ngày 01/9/2011 của TAND huyện Cư Jut; Bản án số 120/2011/HSPT ngày 25/11/2011 của TAND tỉnh Đăk Nông</t>
  </si>
  <si>
    <t>Phạm Hữu Tình</t>
  </si>
  <si>
    <t>thôn Tân Ninh, xã Nam Dong, huyện Cư Jut, tỉnh Đăk Nông</t>
  </si>
  <si>
    <t>109/QĐ-CCTHA, ngày 31/7/2015</t>
  </si>
  <si>
    <t>Trần Văn Hán + 02 BC</t>
  </si>
  <si>
    <t>thôn 14, xã Đăk Rông, huyện Cư Jut, tỉnh Đăk Nông</t>
  </si>
  <si>
    <t>86/QĐ-CCTHA, ngày 31/7/2015</t>
  </si>
  <si>
    <t>Bản án số 20/2012/HSST ngày 11/7/2012 của TAND huyện Cư Jut; bản án số 112/2012/HSPT ngày 21/9/2012 của TAND tỉnh Đăk Nông</t>
  </si>
  <si>
    <t>Lữ Văn Trọng</t>
  </si>
  <si>
    <t>thôn 4, xã Ea Pô, huyện Cư Jut, tỉnh Đăk Nông</t>
  </si>
  <si>
    <t>102/QĐ-CCTHA, ngày 31/7/2015</t>
  </si>
  <si>
    <t>Bản án số 266/2012/HSST ngày 07/9/2012 của TAND TP. Buôn Ma Thuột</t>
  </si>
  <si>
    <t>Bùi Minh Quân</t>
  </si>
  <si>
    <t>thôn 3, xã Đăk Wil, huyện Cư Jut, tỉnh Đăk Nông</t>
  </si>
  <si>
    <t>78/QĐ-CCTHA, ngày 31/7/2015</t>
  </si>
  <si>
    <t>Phan Văn Quỳnh</t>
  </si>
  <si>
    <t>thôn Suối Tre, xã Ea Pô, huyện Cư Jut, tỉnh Đăk Nông</t>
  </si>
  <si>
    <t>141/QĐ-CCTHA, ngày 31/7/2015</t>
  </si>
  <si>
    <t>Bản án số 92/2009/HSST ngày 15/9/2009 của TAND huyện Cư Jut; Bản án số 25/2010/HSPT ngày 24/11/2012 của TAND tỉnh Đăk Nông</t>
  </si>
  <si>
    <t>Thái Hữu Việt</t>
  </si>
  <si>
    <t>thôn Trung Tâm, xã Nam Dong, huyện Cư Jut, tỉnh Đăk Nông</t>
  </si>
  <si>
    <t>143/QĐ-CCTHA, ngày 31/7/2015</t>
  </si>
  <si>
    <t>Bản án số 44/2012/HSST ngày 27/11/2012của TAND huyện Cư Jut</t>
  </si>
  <si>
    <t>Trần Đình Doanh + 11BC</t>
  </si>
  <si>
    <t>thôn 16, xã Nam Dong, huyện Cư Jut, tỉnh Đăk Nông</t>
  </si>
  <si>
    <t>134/QĐ-CCTHA, ngày 31/7/2015</t>
  </si>
  <si>
    <t>Bản án số 45/2012/HSST ngày 17/12/2012 của TAND huyện Cư Jut</t>
  </si>
  <si>
    <t>Nguyễn Quốc Sơn + 02BC</t>
  </si>
  <si>
    <t>TDP 4, TT Ea Tling, huyện Cư Jut, tỉnh Đăk Nông</t>
  </si>
  <si>
    <t>125/QĐ-CCTHA, ngày 31/7/2015</t>
  </si>
  <si>
    <t>Bản án số 02/2013/HSST ngày 07/01/2013 của TAND huyện Cư Jut</t>
  </si>
  <si>
    <t>thôn 2, xã Trúc Sơn, huyện Cư Jut, tỉnh Đăk Nông</t>
  </si>
  <si>
    <t>136/QĐ-CCTHA, ngày 31/7/2015</t>
  </si>
  <si>
    <t>thôn 9, xã Đăk Rông, huyện Cư Jut, tỉnh Đăk Nông</t>
  </si>
  <si>
    <t>82/QĐ-CCTHA, ngày 31/7/2015</t>
  </si>
  <si>
    <t>155/QĐ-CCTHA, ngày 31/7/2015</t>
  </si>
  <si>
    <t xml:space="preserve">Bùi Văn Ngọc, </t>
  </si>
  <si>
    <t>100/QĐ-CCTHA, ngày 31/7/2015</t>
  </si>
  <si>
    <t>Bản án số 06/2013/HSST ngày 21/01/2013 của TAND tỉnh Đăk Lăk</t>
  </si>
  <si>
    <t>Đỗ Đức Quang</t>
  </si>
  <si>
    <t>thôn 5, xã Đăk Wil, huyện Cư Jut, tỉnh Đăk Nông</t>
  </si>
  <si>
    <t>90/QĐ-CCTHA, ngày 31/7/2015</t>
  </si>
  <si>
    <t>Bản án số 65/2013/HSPT ngày 05/7/2013của TAND tỉnh Đăk Nông</t>
  </si>
  <si>
    <t>Đặng Trần Quân + 4BC</t>
  </si>
  <si>
    <t>TDP 1, TT Ea Tling, huyện Cư Jut, tỉnh Đăk Nông</t>
  </si>
  <si>
    <t>83/QĐ-CCTHA, ngày 31/7/2015</t>
  </si>
  <si>
    <t>Bản án số 32/2013/HSST ngày 11/7/2013 của TAND huyện Cư Jut</t>
  </si>
  <si>
    <t>21</t>
  </si>
  <si>
    <t>22</t>
  </si>
  <si>
    <t>Trịnh Văn Lê + 01 BC</t>
  </si>
  <si>
    <t>87/QĐ-CCTHA, ngày 31/7/2015</t>
  </si>
  <si>
    <t>Bản án số 44/2013/HSST ngày 28/8/2013 của TAND huyện Cư Jut</t>
  </si>
  <si>
    <t>23</t>
  </si>
  <si>
    <t>Nguyễn Trường Mỹ</t>
  </si>
  <si>
    <t>TDP 9, TT Ea Tling, huyện Cư Jut, tỉnh Đăk Nông</t>
  </si>
  <si>
    <t>113/QĐ-CCTHA, ngày 31/7/2015</t>
  </si>
  <si>
    <t>Bản án số 55/2013/HSPT ngày 30/5/2013 của TAND tỉnh Đăk Nông</t>
  </si>
  <si>
    <t>24</t>
  </si>
  <si>
    <t>Bùi Hồng Sơn</t>
  </si>
  <si>
    <t>thôn 8, xã Cư Knia, huyện Cư Jut, tỉnh Đăk Nông</t>
  </si>
  <si>
    <t>89/QĐ-CCTHA, ngày 31/7/2015</t>
  </si>
  <si>
    <t>Bản án số 61/2013/HSST ngày 20/11/2013 của TAND huyện Cư Jut</t>
  </si>
  <si>
    <t>25</t>
  </si>
  <si>
    <t>thôn 12, xã Nam Dong, huyện Cư Jut, tỉnh Đăk Nông</t>
  </si>
  <si>
    <t>26</t>
  </si>
  <si>
    <t>Bùi Thị Tươi + 6BC</t>
  </si>
  <si>
    <t>thôn 15, xã Đăk Rông, huyện Cư Jut, tỉnh Đăk Nông</t>
  </si>
  <si>
    <t>119/QĐ-CCTHA, ngày 31/7/2015</t>
  </si>
  <si>
    <t>Bản án số 06/2014/HSST ngày 26/02/2014 của TAND huyện Cư Jut</t>
  </si>
  <si>
    <t>27</t>
  </si>
  <si>
    <t>Trịnh Văn Xuân</t>
  </si>
  <si>
    <t>144/QĐ-CCTHA, ngày 31/7/2015</t>
  </si>
  <si>
    <t>Bản án số 119/2009/HSST ngày 14/7/2009 của TAND tỉnh Đăk Lăk</t>
  </si>
  <si>
    <t>28</t>
  </si>
  <si>
    <t>Hoàng Văn Đậu</t>
  </si>
  <si>
    <t>thôn 9, xã Cư Knia, huyện Cư Jut, tỉnh Đăk Nông</t>
  </si>
  <si>
    <t>92/QĐ-CCTHA, ngày 31/7/2015</t>
  </si>
  <si>
    <t>Bản án số 34/2014/HSST ngày 16/7/2014 của TAND huyện Cư Jut</t>
  </si>
  <si>
    <t>29</t>
  </si>
  <si>
    <t>Nguyễn Văn Thiên</t>
  </si>
  <si>
    <t>thôn 1, xã Trúc Sơn, huyện Cư Jut, tỉnh Đăk Nông</t>
  </si>
  <si>
    <t>107/QĐ-CCTHA, ngày 31/7/2015</t>
  </si>
  <si>
    <t>Bản án số 40/2014/HSST ngày 11/8/2014 của TAND huyện Cư Jut</t>
  </si>
  <si>
    <t>30</t>
  </si>
  <si>
    <t>Nguyễn Văn Thảo</t>
  </si>
  <si>
    <t>131/QĐ-CCTHA, ngày 31/7/2015</t>
  </si>
  <si>
    <t>Bản án số 45/2014/HSST ngày 27/8/2014 của TAND huyện Cư Jut</t>
  </si>
  <si>
    <t>31</t>
  </si>
  <si>
    <t>Hoàng Văn Định + 8BC</t>
  </si>
  <si>
    <t>thôn 7, xã Đăk Wil, huyện Cư Jut, tỉnh Đắk Nông</t>
  </si>
  <si>
    <t>94/QĐ-CCTHA, ngày 31/7/2015</t>
  </si>
  <si>
    <t>Bản án số 23/2014/HSST ngày 04/6/2014 của TAND huyện Cư Jut</t>
  </si>
  <si>
    <t>32</t>
  </si>
  <si>
    <t>thôn 7, xã Đăk Rông, huyện Cư Jut, tỉnh Đắk Nông</t>
  </si>
  <si>
    <t>Bản án số 49/2014/HSST ngày 26/9/2014 của TAND huyện Cư Jut</t>
  </si>
  <si>
    <t>33</t>
  </si>
  <si>
    <t>Lâm Văn Khôi</t>
  </si>
  <si>
    <t>thôn 8, xã Đăk Rông, huyện Cư Jut, tỉnh Đắk Nông</t>
  </si>
  <si>
    <t>111/QĐ-CCTHA, ngày 31/7/2015</t>
  </si>
  <si>
    <t>34</t>
  </si>
  <si>
    <t>Đàm Văn Hầu</t>
  </si>
  <si>
    <t>thôn 11, xã Đăk Rông, huyện Cư Jut, tỉnh Đắk Nông</t>
  </si>
  <si>
    <t>93/QĐ-CCTHA, ngày 31/7/2015</t>
  </si>
  <si>
    <t>35</t>
  </si>
  <si>
    <t>Nguyễn Văn Phương</t>
  </si>
  <si>
    <t>97/QĐ-CCTHA, ngày 31/7/2015</t>
  </si>
  <si>
    <t>Bản án số 53/2010/HSST ngày 25/11/2010 của TAND huyện Cư Jut</t>
  </si>
  <si>
    <t>36</t>
  </si>
  <si>
    <t>Nguyễn Gia Thiều</t>
  </si>
  <si>
    <t>thôn 13, xã Nam Dong, huyện Cư Jut, tỉnh Đăk Nông</t>
  </si>
  <si>
    <t>128/QĐ-CCTHA, ngày 31/7/2015</t>
  </si>
  <si>
    <t>Bản án số 236/2014/HSPT ngày 20/6/2014của TPT TAND tối cao Đà Nẵng</t>
  </si>
  <si>
    <t>37</t>
  </si>
  <si>
    <t>Phan Văn Công</t>
  </si>
  <si>
    <t>130/QĐ-CCTHA, ngày 31/7/2015</t>
  </si>
  <si>
    <t>Bản án số 54/2014/HSST ngày 07/11/2014 của TAND huyện Cư Jut</t>
  </si>
  <si>
    <t>38</t>
  </si>
  <si>
    <t>Nguyễn Văn Thắng</t>
  </si>
  <si>
    <t>106/QĐ-CCTHA, ngày 31/7/2015</t>
  </si>
  <si>
    <t>39</t>
  </si>
  <si>
    <t>Quyết định số 10/2010/QĐST-DS, ngày 24/6/2010 của TAND huyện Krông Nô</t>
  </si>
  <si>
    <t>Lê Văn Tư</t>
  </si>
  <si>
    <t>Thôn Đắk Hợp 
 xã Nam Xuân</t>
  </si>
  <si>
    <t>45/QĐ-CCTHA, ngày 31/8/2015</t>
  </si>
  <si>
    <t>Bản án số 08/2013/HSPT, ngày 07/8/2013 của TAND tỉnh Đắk Nông</t>
  </si>
  <si>
    <t>Lương Thanh Hiếu</t>
  </si>
  <si>
    <t>Thôn Đắk Xuân 
 xã Nam Xuân</t>
  </si>
  <si>
    <t>46/QĐ-CCTHA, ngày 31/8/2015</t>
  </si>
  <si>
    <t>Bản án số 52/2013/HSPT, ngày 13/8/2013 của TAND tỉnh Đắk Nông</t>
  </si>
  <si>
    <t>Nguyễn Duy Ức</t>
  </si>
  <si>
    <t>Thôn 07
xã Đắk Drô</t>
  </si>
  <si>
    <t>47/QĐ-CCTHA, ngày 31/8/2015</t>
  </si>
  <si>
    <t>Bản án số 15/2013/HSST, ngày 06/6/2013 của TAND huyện Krông Nô</t>
  </si>
  <si>
    <t>Lê Cao Thế</t>
  </si>
  <si>
    <t>Thôn K62
xã Đắk Drô</t>
  </si>
  <si>
    <t>48/QĐ-CCTHA, ngày 31/8/2015</t>
  </si>
  <si>
    <t>Bản án số 02/2015/HSST, ngày 07/01/2015 của TAND huyện Krông Nô</t>
  </si>
  <si>
    <t>Đinh Văn Chinh</t>
  </si>
  <si>
    <t>Thôn Đắk Tâm 
 xã Nam Xuân</t>
  </si>
  <si>
    <t>49/QĐ-CCTHA, ngày 31/8/2015</t>
  </si>
  <si>
    <t>Bản án số 14/2015/HSST, ngày 25/3/2015 của TAND huyện Krông Nô</t>
  </si>
  <si>
    <t>50/QĐ-CCTHA, ngày 01/9/2015</t>
  </si>
  <si>
    <t>Nguyễn Văn Tùng</t>
  </si>
  <si>
    <t>Tổ 07 
TT - Đắk Mâm</t>
  </si>
  <si>
    <t>51/QĐ-CCTHA, ngày 04/9/2015</t>
  </si>
  <si>
    <t>Bản án số 19/2014/HSST, ngày 25/3/2014 của TAND tỉnh Đắk Nông</t>
  </si>
  <si>
    <t>Tằng Thanh Cường</t>
  </si>
  <si>
    <t>52/QĐ-CCTHA, ngày 15/9/2015</t>
  </si>
  <si>
    <t>Chu Đình Chiến
Nguyễn Thị Hà</t>
  </si>
  <si>
    <t>Nam Thanh-Nam Xuân
Tổ 5 - TT Đắk Mâm</t>
  </si>
  <si>
    <t>53/QĐ-CCTHA, ngày 15/9/2015</t>
  </si>
  <si>
    <t>Bản án số 07/2014/HSST, ngày 10/02/2014 của TAND huyện Krông Nô</t>
  </si>
  <si>
    <t>Hồ Thị Trĩ</t>
  </si>
  <si>
    <t>Thôn Xuyên Hải
xã Đức Xuyên</t>
  </si>
  <si>
    <t>54/QĐ-CCTHA, ngày 22/9/2015</t>
  </si>
  <si>
    <t>Bản án số 10/2015/DSST, ngày 07/8/2015 của TAND huyện Krông Nô</t>
  </si>
  <si>
    <t>Nguyễn Văn Hồng</t>
  </si>
  <si>
    <t>55/QĐ-CCTHA, ngày 23/9/2015</t>
  </si>
  <si>
    <t>Bản án số 86/2015/HSPT, ngày 12/8/2015 của TAND tỉnh Đắk Nông</t>
  </si>
  <si>
    <t>Đỗ Văn Vương
đc: Thôn 3, Thuận hà</t>
  </si>
  <si>
    <t xml:space="preserve">Thôn 3, Thuận Hà, Đắk Song, Đắk Nông
</t>
  </si>
  <si>
    <t>124/QĐ-THA
24/11/2015</t>
  </si>
  <si>
    <t>08/2003/HSST
07/01/2003
TA huyện Cư Jut</t>
  </si>
  <si>
    <t>APHS + thu lợi bất chính</t>
  </si>
  <si>
    <t>Hoàng Trọng Hợp
đc: Thôn 8, Thuận Hà</t>
  </si>
  <si>
    <t xml:space="preserve">THôn 8, Thuận Hà, Đắk Song, Đắk Nông
</t>
  </si>
  <si>
    <t>125/QĐ-THA
24/11/2015</t>
  </si>
  <si>
    <t>27/2014/HSST
11/6/2014
TA tỉnh Đắk Nông
354/2014/HSPT
24/9/2014
TPT TA Tối cáo tại đà nẵng</t>
  </si>
  <si>
    <t>APHS + APDS + thu lợi
bất chính</t>
  </si>
  <si>
    <t>DĐặng Văn Quang
đc: Đắk Hòa 2, Đắk Hòa</t>
  </si>
  <si>
    <t xml:space="preserve">Đắk Hòa 2, Đắk Hòa, Đắk Song, Đắk Nông
</t>
  </si>
  <si>
    <t>126/QĐ-THA
24/11/2015</t>
  </si>
  <si>
    <t>24/2014/HSST
23/12/2014
TA huyện ĐS</t>
  </si>
  <si>
    <t>Lâm Vĩnh Hồng
đc: Đắk Sơn, Đắk Mol</t>
  </si>
  <si>
    <t xml:space="preserve">Đăks Sơn, Đắk Mol, Đắk Song, Đắk Sông
</t>
  </si>
  <si>
    <t>127/QĐ-THA
24/11/2015</t>
  </si>
  <si>
    <t>04/2014/HSST
04/02/2015
TA thị xã Gia Nghĩa</t>
  </si>
  <si>
    <t xml:space="preserve">THôn 10, Nam Bình, Đắk Song, Đắk Nông
</t>
  </si>
  <si>
    <t>128/QĐ-THA
24/11/2015</t>
  </si>
  <si>
    <t>175/2014/HSST
27/5/2014
TA thị xã Thuận An, Bình Dương</t>
  </si>
  <si>
    <t>THôn 6, Nâm N'Jang, huyện Đăks song</t>
  </si>
  <si>
    <t>Thôn 10, nâm N'Jang, Đắk Song</t>
  </si>
  <si>
    <t>THôn 3, Nâm N'Jang, Đắk Song</t>
  </si>
  <si>
    <t>THôn 2, Nâm N'Jang, Đắk Song</t>
  </si>
  <si>
    <t>Thôn 4, Nâm N'Jang, Đắk Song</t>
  </si>
  <si>
    <t xml:space="preserve">Thông Bong Rinh, Nâm N'jang, Đắk Song
</t>
  </si>
  <si>
    <t>Thôn 9 , 
Nâm N'Jang, Đắk SOng</t>
  </si>
  <si>
    <t>Thôn 2, Trường
Đắk Song</t>
  </si>
  <si>
    <t>Thôn 7, Trường Xuân, Đắk Song</t>
  </si>
  <si>
    <t>THôn 7, Trường Xuân, Đắk Song</t>
  </si>
  <si>
    <t>Thôn 6, TRường Xuân, Đắk Song</t>
  </si>
  <si>
    <t>Thôn 2, Trường Xuân, Đắk Song</t>
  </si>
  <si>
    <t>33/QĐ-CCTHA, ngày 20/7/2015</t>
  </si>
  <si>
    <t>Bản án số 136/2010/HSPT ngày 12/01/2010 của TOT TAND TC Đà Nẵng</t>
  </si>
  <si>
    <t>84</t>
  </si>
  <si>
    <t>Vũ Văn Thức</t>
  </si>
  <si>
    <t>thôn 4, xã Tâm Thắng, huện Cư Jut, tỉnh Đăk Nông</t>
  </si>
  <si>
    <t>15/QĐ-CCTHA, ngày 20/7/2015</t>
  </si>
  <si>
    <t>Bản án số 31/2013/HSST ngày 03/12/2013 của TAND huyện Đăk Glong</t>
  </si>
  <si>
    <t>85</t>
  </si>
  <si>
    <t>Trịnh Văn Lê</t>
  </si>
  <si>
    <t>05/QĐ-CCTHA, ngày 20/7/2015</t>
  </si>
  <si>
    <t>86</t>
  </si>
  <si>
    <t>Nguyễn Văn Thiệp</t>
  </si>
  <si>
    <t>17/QĐ-CCTHA, ngày 20/7/2015</t>
  </si>
  <si>
    <t>Bản án số 12/2014/QĐST-DS ngày 01/4/2014 của TAND huyện Cư Jut</t>
  </si>
  <si>
    <t>87</t>
  </si>
  <si>
    <t>88</t>
  </si>
  <si>
    <t>Trần Văn Tích + 01BC</t>
  </si>
  <si>
    <t>74/QĐ-CCTHA, ngày 31/7/2015</t>
  </si>
  <si>
    <t>89</t>
  </si>
  <si>
    <t>Dương Thị Khơi, Linh Văn Hợp</t>
  </si>
  <si>
    <t>thôn 7, xã Nam Dong, huện Cư Jut, tỉnh Đăk Nông</t>
  </si>
  <si>
    <t>149/QĐ-CCTHA, ngày 03/8/2015</t>
  </si>
  <si>
    <t>Bản án số 33/2013/QĐST-DS ngày 09/8/2013 của TAND huyện Cư Jut</t>
  </si>
  <si>
    <t>90</t>
  </si>
  <si>
    <t>Hoàng Dương Trình</t>
  </si>
  <si>
    <t>150/QĐ-CCTHA, ngày 03/8/2015</t>
  </si>
  <si>
    <t>Bản án số 120/2014/HSST ngày 25/11/2014của TAND tỉnh Đăk Nông</t>
  </si>
  <si>
    <t>91</t>
  </si>
  <si>
    <t>Trương Ngọc Hà</t>
  </si>
  <si>
    <t>151/QĐ-CCTHA, ngày 03/8/2015</t>
  </si>
  <si>
    <t>Bản án số 852/2008/HSST ngày 28/10/2008 của TAND TP. Hồ CHí Minh</t>
  </si>
  <si>
    <t>92</t>
  </si>
  <si>
    <t>Soái Việt Anh</t>
  </si>
  <si>
    <t>thôn 3, xã Trúc Sơn, huyện Cư Jut, tỉnh Đăk Nông</t>
  </si>
  <si>
    <t>152/QĐ-CCTHA, ngày 17/8/2015</t>
  </si>
  <si>
    <t>Bản án số 39/2012/HSST ngày 21/02/2012 của TAND huyện Từ Liêm, TP. Hà Nội</t>
  </si>
  <si>
    <t>93</t>
  </si>
  <si>
    <t>Lê Chí Thanh</t>
  </si>
  <si>
    <t>153/QĐ-CCTHA, ngày 17/8/2015</t>
  </si>
  <si>
    <t>Bản án số 145/HSST ngày 12/6/1999 của TAND tỉnh Nghệ An</t>
  </si>
  <si>
    <t>94</t>
  </si>
  <si>
    <t>Hoàng Quốc Trung</t>
  </si>
  <si>
    <t>thôn 5, xã Trúc Sơn, huyện Cư Jut, tỉnh Đăk Nông</t>
  </si>
  <si>
    <t>73/QĐ-CCTHA, ngày 31/7/2015</t>
  </si>
  <si>
    <t>Tổng</t>
  </si>
  <si>
    <t>Bản án số 13/2015/HSST ngày 05/2/2015 của TAND tỉnh Đăk Nông, Bản án số 169/2015/HSPT ngày 27/5/2015 của TPT TAND TC tại Đà Nẵng</t>
  </si>
  <si>
    <t>95</t>
  </si>
  <si>
    <t>Trần Thị Nhâm</t>
  </si>
  <si>
    <t>thôn 01, xã Tâm Thắng, huyện Cư Jut, tỉnh Đăk Nông</t>
  </si>
  <si>
    <t>53/QĐ-CCTHA, ngày 20/7/2015</t>
  </si>
  <si>
    <t>96</t>
  </si>
  <si>
    <t>Phạm Thị Liễu</t>
  </si>
  <si>
    <t>67/QĐ-CCTHA, ngày 20/7/2015</t>
  </si>
  <si>
    <t>Bản án số 39/2011/QDST-DS ngày 05/9/2011 của TAND huyện Cư Jut</t>
  </si>
  <si>
    <t>97</t>
  </si>
  <si>
    <t>Phạm Thị Nỷ</t>
  </si>
  <si>
    <t>thôn 01 xã Nam Dong, huyện Cư Jut, tỉnh Đăk Nông</t>
  </si>
  <si>
    <t>48/QĐ-CCTHA, ngày 20/7/2015</t>
  </si>
  <si>
    <t>Bản án số 37/2013/QĐST-DS ngày 16/9/2013 của TAND huyện Cư Jut</t>
  </si>
  <si>
    <t>98</t>
  </si>
  <si>
    <t>Trần Thị Phương</t>
  </si>
  <si>
    <t>56/QĐ-CCTHA, ngày 20/7/2015</t>
  </si>
  <si>
    <t>Bản án số 10/2011/QĐST-DS ngày 08/02/2011 của TAND huyện Cư Jut</t>
  </si>
  <si>
    <t>99</t>
  </si>
  <si>
    <t>Phạm Viết Xuân, Trần Thị Yến</t>
  </si>
  <si>
    <t>thôn 6, xã Tâm Thắng, huyện Cư Jut, tỉnh Đăk Nông</t>
  </si>
  <si>
    <t>47/QĐ-CCTHA, ngày 20/7/2015</t>
  </si>
  <si>
    <t>Bản án số 15/2013/DSST ngày 27/12/2013 của TAND huyện Cư Jut</t>
  </si>
  <si>
    <t>100</t>
  </si>
  <si>
    <t>52/QĐ-CCTHA, ngày 20/7/2015</t>
  </si>
  <si>
    <t>Bản án số 26/2012/QĐST-DS ngày 25/7/2012 của TAND huyện Cư Jut</t>
  </si>
  <si>
    <t>101</t>
  </si>
  <si>
    <t>Mai Thanh Hóa</t>
  </si>
  <si>
    <t>72/QĐ-CCTHA, ngày 20/7/2015</t>
  </si>
  <si>
    <t>Bản án số 55/2011/QĐST ngày 19/12/2011 của TAND huyện Cư Jut</t>
  </si>
  <si>
    <t>102</t>
  </si>
  <si>
    <t>Đinh Văn Hùng</t>
  </si>
  <si>
    <t>thôn 3, xã Tâm Thắng, huyện Cư Jut, tỉnh Đăk Nông</t>
  </si>
  <si>
    <t>58/QĐ-CCTHA, ngày 20/7/2015</t>
  </si>
  <si>
    <t>Bản án số 06/2012/DSST ngày 04/5/2012 của TAND huyện Cư Jut</t>
  </si>
  <si>
    <t>103</t>
  </si>
  <si>
    <t>51/QĐ-CCTHA, ngày 20/7/2015</t>
  </si>
  <si>
    <t>Bản án số 12/2012/QĐST-DS ngày 25/7/2012 của TAND huyện Cư Jut</t>
  </si>
  <si>
    <t>104</t>
  </si>
  <si>
    <t>Đỗ Thị Cúc</t>
  </si>
  <si>
    <t>Khối 8, TT Ea Tling, huyện Cư Jut, tỉnh Đăk Nông</t>
  </si>
  <si>
    <t>39/QĐ-CCTHA, ngày 20/7/2015</t>
  </si>
  <si>
    <t>Bản án số 17/2006/DSST ngày 22/11/2006 của TAND huyện Cư Jut</t>
  </si>
  <si>
    <t>105</t>
  </si>
  <si>
    <t>Đặng Thị Mai Anh</t>
  </si>
  <si>
    <t>Khối 2, TT Ea Tling, huyện Cư Jut, tỉnh Đăk Nông</t>
  </si>
  <si>
    <t>38/QĐ-CCTHA, ngày 20/7/2015</t>
  </si>
  <si>
    <t>Bản án số 02/2012/QĐST-KDTM ngày 01/3/2012 của TAND huyện Cư Jut</t>
  </si>
  <si>
    <t>106</t>
  </si>
  <si>
    <t>Cao Mạnh Hạ, Đỗ Thị Liên</t>
  </si>
  <si>
    <t>thôn 15, xã Nam Dong, huyện Cư Jut, tỉnh Đăk Nông</t>
  </si>
  <si>
    <t>54/QĐ-CCTHA, ngày 20/7/2015</t>
  </si>
  <si>
    <t>Bản án số 14/2013/DSST ngày 24/10/2013 của TAND huyện Cư Jut</t>
  </si>
  <si>
    <t>107</t>
  </si>
  <si>
    <t>Trần Công Viện, Nguyễn Thị Lương</t>
  </si>
  <si>
    <t>thôn 3, xã Nam Dong, huyện Cư Jut, tỉnh Đăk Nông</t>
  </si>
  <si>
    <t>55/QĐ-CCTHA, ngày 20/7/2015</t>
  </si>
  <si>
    <t>Bản án số 5/2012/QĐST-DS ngày 19/4/2012 của TAND huyện Cư Jut</t>
  </si>
  <si>
    <t>108</t>
  </si>
  <si>
    <t>109</t>
  </si>
  <si>
    <t>Nguyễn Hồng Sương</t>
  </si>
  <si>
    <t>thôn 12, xã Tâm Thắng, huyện Cư Jut, tỉnh Đăk Nông</t>
  </si>
  <si>
    <t>57/QĐ-CCTHA, ngày 20/7/2015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</si>
</sst>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0"/>
    </font>
    <font>
      <sz val="8"/>
      <color indexed="14"/>
      <name val="Times New Roman"/>
      <family val="0"/>
    </font>
    <font>
      <sz val="10"/>
      <color indexed="10"/>
      <name val="Times New Roman"/>
      <family val="0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0"/>
      <color indexed="18"/>
      <name val="Times New Roman"/>
      <family val="1"/>
    </font>
    <font>
      <sz val="10"/>
      <color indexed="18"/>
      <name val="Arial"/>
      <family val="0"/>
    </font>
    <font>
      <sz val="10"/>
      <color indexed="10"/>
      <name val="Arial"/>
      <family val="0"/>
    </font>
    <font>
      <sz val="10"/>
      <color indexed="18"/>
      <name val=".VnTime"/>
      <family val="2"/>
    </font>
    <font>
      <sz val="10"/>
      <name val=".VnTime"/>
      <family val="2"/>
    </font>
    <font>
      <sz val="10"/>
      <color indexed="10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174" fontId="7" fillId="0" borderId="10" xfId="42" applyNumberFormat="1" applyFont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174" fontId="7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center" vertical="center" wrapText="1"/>
      <protection/>
    </xf>
    <xf numFmtId="174" fontId="7" fillId="0" borderId="15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10" xfId="59" applyNumberFormat="1" applyFont="1" applyBorder="1" applyAlignment="1">
      <alignment horizontal="center" vertical="center" wrapText="1"/>
      <protection/>
    </xf>
    <xf numFmtId="174" fontId="7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7" fillId="0" borderId="15" xfId="59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74" fontId="37" fillId="0" borderId="10" xfId="42" applyNumberFormat="1" applyFont="1" applyBorder="1" applyAlignment="1">
      <alignment horizontal="center" vertical="center" wrapText="1"/>
    </xf>
    <xf numFmtId="41" fontId="37" fillId="0" borderId="10" xfId="43" applyFont="1" applyBorder="1" applyAlignment="1">
      <alignment horizontal="center" vertical="center" wrapText="1"/>
    </xf>
    <xf numFmtId="41" fontId="7" fillId="0" borderId="10" xfId="43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1" fontId="29" fillId="0" borderId="10" xfId="43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74" fontId="29" fillId="0" borderId="10" xfId="42" applyNumberFormat="1" applyFont="1" applyBorder="1" applyAlignment="1">
      <alignment horizontal="center" vertical="center" wrapText="1"/>
    </xf>
    <xf numFmtId="174" fontId="7" fillId="0" borderId="15" xfId="42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3" fontId="7" fillId="25" borderId="15" xfId="0" applyNumberFormat="1" applyFont="1" applyFill="1" applyBorder="1" applyAlignment="1">
      <alignment horizontal="center" vertical="center" wrapText="1"/>
    </xf>
    <xf numFmtId="174" fontId="7" fillId="25" borderId="15" xfId="42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5" fontId="7" fillId="0" borderId="16" xfId="0" applyNumberFormat="1" applyFont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5" fontId="7" fillId="0" borderId="16" xfId="0" applyNumberFormat="1" applyFont="1" applyBorder="1" applyAlignment="1">
      <alignment horizontal="center" vertical="center" wrapText="1"/>
    </xf>
    <xf numFmtId="175" fontId="34" fillId="0" borderId="16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4" fontId="7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1" fontId="0" fillId="0" borderId="10" xfId="43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1" fontId="0" fillId="0" borderId="15" xfId="43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32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176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15" fontId="29" fillId="0" borderId="10" xfId="0" applyNumberFormat="1" applyFont="1" applyFill="1" applyBorder="1" applyAlignment="1">
      <alignment wrapText="1"/>
    </xf>
    <xf numFmtId="3" fontId="29" fillId="0" borderId="10" xfId="0" applyNumberFormat="1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15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174" fontId="44" fillId="0" borderId="18" xfId="42" applyNumberFormat="1" applyFont="1" applyFill="1" applyBorder="1" applyAlignment="1">
      <alignment horizontal="left"/>
    </xf>
    <xf numFmtId="3" fontId="44" fillId="0" borderId="10" xfId="0" applyNumberFormat="1" applyFont="1" applyFill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8" xfId="58" applyNumberFormat="1" applyFont="1" applyFill="1" applyBorder="1" applyAlignment="1" applyProtection="1">
      <alignment horizontal="left" vertical="center" wrapText="1" indent="1"/>
      <protection locked="0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174" fontId="44" fillId="0" borderId="19" xfId="42" applyNumberFormat="1" applyFont="1" applyFill="1" applyBorder="1" applyAlignment="1">
      <alignment horizontal="left"/>
    </xf>
    <xf numFmtId="0" fontId="44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174" fontId="29" fillId="0" borderId="19" xfId="42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29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0" fontId="46" fillId="0" borderId="0" xfId="0" applyFont="1" applyBorder="1" applyAlignment="1">
      <alignment/>
    </xf>
    <xf numFmtId="49" fontId="44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174" fontId="44" fillId="0" borderId="20" xfId="42" applyNumberFormat="1" applyFont="1" applyFill="1" applyBorder="1" applyAlignment="1">
      <alignment horizontal="left"/>
    </xf>
    <xf numFmtId="174" fontId="44" fillId="0" borderId="20" xfId="42" applyNumberFormat="1" applyFont="1" applyFill="1" applyBorder="1" applyAlignment="1">
      <alignment horizontal="left" vertical="justify"/>
    </xf>
    <xf numFmtId="41" fontId="44" fillId="24" borderId="19" xfId="0" applyNumberFormat="1" applyFont="1" applyFill="1" applyBorder="1" applyAlignment="1">
      <alignment horizontal="left"/>
    </xf>
    <xf numFmtId="41" fontId="47" fillId="24" borderId="19" xfId="0" applyNumberFormat="1" applyFont="1" applyFill="1" applyBorder="1" applyAlignment="1">
      <alignment horizontal="left"/>
    </xf>
    <xf numFmtId="0" fontId="44" fillId="24" borderId="19" xfId="58" applyNumberFormat="1" applyFont="1" applyFill="1" applyBorder="1" applyAlignment="1" applyProtection="1">
      <alignment horizontal="left" vertical="center" wrapText="1" indent="1"/>
      <protection locked="0"/>
    </xf>
    <xf numFmtId="41" fontId="44" fillId="0" borderId="19" xfId="0" applyNumberFormat="1" applyFont="1" applyFill="1" applyBorder="1" applyAlignment="1">
      <alignment horizontal="left"/>
    </xf>
    <xf numFmtId="41" fontId="47" fillId="0" borderId="19" xfId="0" applyNumberFormat="1" applyFont="1" applyFill="1" applyBorder="1" applyAlignment="1">
      <alignment horizontal="left"/>
    </xf>
    <xf numFmtId="41" fontId="29" fillId="0" borderId="19" xfId="0" applyNumberFormat="1" applyFont="1" applyFill="1" applyBorder="1" applyAlignment="1">
      <alignment horizontal="left"/>
    </xf>
    <xf numFmtId="41" fontId="48" fillId="0" borderId="19" xfId="0" applyNumberFormat="1" applyFont="1" applyFill="1" applyBorder="1" applyAlignment="1">
      <alignment horizontal="left"/>
    </xf>
    <xf numFmtId="3" fontId="29" fillId="0" borderId="10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41" fontId="39" fillId="0" borderId="19" xfId="0" applyNumberFormat="1" applyFont="1" applyFill="1" applyBorder="1" applyAlignment="1">
      <alignment horizontal="left"/>
    </xf>
    <xf numFmtId="3" fontId="39" fillId="0" borderId="10" xfId="0" applyNumberFormat="1" applyFont="1" applyFill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41" fontId="49" fillId="0" borderId="19" xfId="0" applyNumberFormat="1" applyFont="1" applyFill="1" applyBorder="1" applyAlignment="1">
      <alignment horizontal="left"/>
    </xf>
    <xf numFmtId="0" fontId="39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0" fontId="46" fillId="0" borderId="0" xfId="0" applyFont="1" applyAlignment="1">
      <alignment/>
    </xf>
    <xf numFmtId="0" fontId="3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4</xdr:row>
      <xdr:rowOff>19050</xdr:rowOff>
    </xdr:from>
    <xdr:to>
      <xdr:col>3</xdr:col>
      <xdr:colOff>895350</xdr:colOff>
      <xdr:row>4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971675" y="9048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041"/>
  <sheetViews>
    <sheetView tabSelected="1" zoomScalePageLayoutView="0" workbookViewId="0" topLeftCell="A263">
      <selection activeCell="C268" sqref="C268"/>
    </sheetView>
  </sheetViews>
  <sheetFormatPr defaultColWidth="9.140625" defaultRowHeight="12.75"/>
  <cols>
    <col min="1" max="1" width="8.57421875" style="0" customWidth="1"/>
    <col min="2" max="2" width="7.421875" style="0" customWidth="1"/>
    <col min="3" max="3" width="26.7109375" style="0" bestFit="1" customWidth="1"/>
    <col min="4" max="4" width="28.140625" style="0" bestFit="1" customWidth="1"/>
    <col min="5" max="5" width="13.7109375" style="0" bestFit="1" customWidth="1"/>
    <col min="6" max="6" width="11.421875" style="0" bestFit="1" customWidth="1"/>
    <col min="7" max="7" width="7.8515625" style="0" customWidth="1"/>
    <col min="8" max="8" width="12.140625" style="0" bestFit="1" customWidth="1"/>
    <col min="9" max="9" width="12.421875" style="0" bestFit="1" customWidth="1"/>
    <col min="10" max="10" width="6.57421875" style="0" customWidth="1"/>
    <col min="11" max="11" width="5.8515625" style="0" customWidth="1"/>
    <col min="12" max="12" width="5.57421875" style="0" customWidth="1"/>
    <col min="13" max="13" width="6.7109375" style="0" customWidth="1"/>
    <col min="14" max="14" width="8.140625" style="0" bestFit="1" customWidth="1"/>
    <col min="15" max="15" width="14.7109375" style="5" customWidth="1"/>
    <col min="16" max="16" width="19.57421875" style="15" customWidth="1"/>
    <col min="17" max="17" width="16.140625" style="1" bestFit="1" customWidth="1"/>
    <col min="18" max="18" width="6.421875" style="5" customWidth="1"/>
    <col min="19" max="116" width="9.140625" style="5" customWidth="1"/>
  </cols>
  <sheetData>
    <row r="2" spans="1:14" ht="20.25" customHeight="1">
      <c r="A2" s="206" t="s">
        <v>1533</v>
      </c>
      <c r="B2" s="206"/>
      <c r="C2" s="206"/>
      <c r="D2" s="206"/>
      <c r="E2" s="206"/>
      <c r="F2" s="7"/>
      <c r="G2" s="7"/>
      <c r="H2" s="7"/>
      <c r="I2" s="7"/>
      <c r="J2" s="7"/>
      <c r="K2" s="7"/>
      <c r="L2" s="7"/>
      <c r="M2" s="7"/>
      <c r="N2" s="7"/>
    </row>
    <row r="3" spans="1:116" s="2" customFormat="1" ht="18.75">
      <c r="A3" s="206" t="s">
        <v>1534</v>
      </c>
      <c r="B3" s="206"/>
      <c r="C3" s="206"/>
      <c r="D3" s="206"/>
      <c r="E3" s="206"/>
      <c r="F3" s="3"/>
      <c r="G3" s="3"/>
      <c r="H3" s="3"/>
      <c r="I3" s="3"/>
      <c r="J3" s="3"/>
      <c r="K3" s="3"/>
      <c r="L3" s="3"/>
      <c r="M3" s="3"/>
      <c r="N3" s="3"/>
      <c r="O3" s="6"/>
      <c r="P3" s="16"/>
      <c r="Q3" s="2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s="2" customFormat="1" ht="18" customHeight="1">
      <c r="A4" s="206" t="s">
        <v>1548</v>
      </c>
      <c r="B4" s="206"/>
      <c r="C4" s="206"/>
      <c r="D4" s="206"/>
      <c r="E4" s="206"/>
      <c r="F4" s="3"/>
      <c r="G4" s="3"/>
      <c r="H4" s="3"/>
      <c r="I4" s="3"/>
      <c r="J4" s="3"/>
      <c r="K4" s="3"/>
      <c r="L4" s="3"/>
      <c r="M4" s="3"/>
      <c r="N4" s="3"/>
      <c r="O4" s="6"/>
      <c r="P4" s="16"/>
      <c r="Q4" s="20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s="2" customFormat="1" ht="13.5" customHeight="1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6"/>
      <c r="P5" s="16"/>
      <c r="Q5" s="2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2:14" ht="18.75">
      <c r="B6" s="206" t="s">
        <v>1529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2:14" ht="18.75">
      <c r="B7" s="4"/>
      <c r="C7" s="4"/>
      <c r="D7" s="4"/>
      <c r="E7" s="4"/>
      <c r="F7" s="4"/>
      <c r="G7" s="4"/>
      <c r="H7" s="4"/>
      <c r="I7" s="4"/>
      <c r="J7" s="211" t="s">
        <v>1546</v>
      </c>
      <c r="K7" s="212"/>
      <c r="L7" s="212"/>
      <c r="M7" s="212"/>
      <c r="N7" s="212"/>
    </row>
    <row r="8" spans="1:116" s="1" customFormat="1" ht="31.5" customHeight="1">
      <c r="A8" s="196" t="s">
        <v>1532</v>
      </c>
      <c r="B8" s="196" t="s">
        <v>1528</v>
      </c>
      <c r="C8" s="196" t="s">
        <v>1526</v>
      </c>
      <c r="D8" s="196" t="s">
        <v>1530</v>
      </c>
      <c r="E8" s="207" t="s">
        <v>1521</v>
      </c>
      <c r="F8" s="208"/>
      <c r="G8" s="208"/>
      <c r="H8" s="208"/>
      <c r="I8" s="208"/>
      <c r="J8" s="208"/>
      <c r="K8" s="208"/>
      <c r="L8" s="208"/>
      <c r="M8" s="208"/>
      <c r="N8" s="209"/>
      <c r="O8" s="196" t="s">
        <v>1536</v>
      </c>
      <c r="P8" s="204" t="s">
        <v>1541</v>
      </c>
      <c r="Q8" s="213" t="s">
        <v>1537</v>
      </c>
      <c r="R8" s="214" t="s">
        <v>1525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</row>
    <row r="9" spans="1:116" s="1" customFormat="1" ht="26.25" customHeight="1">
      <c r="A9" s="197"/>
      <c r="B9" s="197"/>
      <c r="C9" s="197"/>
      <c r="D9" s="197"/>
      <c r="E9" s="199" t="s">
        <v>1538</v>
      </c>
      <c r="F9" s="200"/>
      <c r="G9" s="200"/>
      <c r="H9" s="200"/>
      <c r="I9" s="201"/>
      <c r="J9" s="199" t="s">
        <v>1539</v>
      </c>
      <c r="K9" s="200"/>
      <c r="L9" s="200"/>
      <c r="M9" s="200"/>
      <c r="N9" s="201" t="s">
        <v>1542</v>
      </c>
      <c r="O9" s="197"/>
      <c r="P9" s="205"/>
      <c r="Q9" s="213"/>
      <c r="R9" s="2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s="1" customFormat="1" ht="63" customHeight="1">
      <c r="A10" s="197"/>
      <c r="B10" s="197"/>
      <c r="C10" s="197"/>
      <c r="D10" s="197"/>
      <c r="E10" s="196" t="s">
        <v>1535</v>
      </c>
      <c r="F10" s="196" t="s">
        <v>1527</v>
      </c>
      <c r="G10" s="207" t="s">
        <v>1522</v>
      </c>
      <c r="H10" s="208"/>
      <c r="I10" s="209"/>
      <c r="J10" s="196" t="s">
        <v>1540</v>
      </c>
      <c r="K10" s="196" t="s">
        <v>1527</v>
      </c>
      <c r="L10" s="207" t="s">
        <v>1522</v>
      </c>
      <c r="M10" s="208"/>
      <c r="N10" s="209"/>
      <c r="O10" s="197"/>
      <c r="P10" s="205"/>
      <c r="Q10" s="213"/>
      <c r="R10" s="2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s="1" customFormat="1" ht="39.75" customHeight="1">
      <c r="A11" s="198"/>
      <c r="B11" s="198"/>
      <c r="C11" s="198"/>
      <c r="D11" s="198"/>
      <c r="E11" s="210"/>
      <c r="F11" s="210"/>
      <c r="G11" s="8" t="s">
        <v>1524</v>
      </c>
      <c r="H11" s="8" t="s">
        <v>1523</v>
      </c>
      <c r="I11" s="8" t="s">
        <v>1531</v>
      </c>
      <c r="J11" s="210"/>
      <c r="K11" s="210"/>
      <c r="L11" s="8" t="s">
        <v>1524</v>
      </c>
      <c r="M11" s="8" t="s">
        <v>1523</v>
      </c>
      <c r="N11" s="8" t="s">
        <v>1531</v>
      </c>
      <c r="O11" s="198"/>
      <c r="P11" s="199"/>
      <c r="Q11" s="213"/>
      <c r="R11" s="20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s="1" customFormat="1" ht="17.2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7">
        <v>16</v>
      </c>
      <c r="Q12" s="9">
        <v>17</v>
      </c>
      <c r="R12" s="19">
        <v>18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s="1" customFormat="1" ht="17.25" customHeight="1">
      <c r="A13" s="134">
        <f>A73+A269+A424+B561+A636+A703+A751</f>
        <v>590</v>
      </c>
      <c r="B13" s="9"/>
      <c r="C13" s="9"/>
      <c r="D13" s="9"/>
      <c r="E13" s="9"/>
      <c r="F13" s="9"/>
      <c r="G13" s="9"/>
      <c r="H13" s="9"/>
      <c r="I13" s="9"/>
      <c r="J13" s="126"/>
      <c r="K13" s="126"/>
      <c r="L13" s="126"/>
      <c r="M13" s="126"/>
      <c r="N13" s="9"/>
      <c r="O13" s="9"/>
      <c r="P13" s="17"/>
      <c r="Q13" s="9"/>
      <c r="R13" s="1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s="1" customFormat="1" ht="17.25" customHeight="1">
      <c r="A14" s="127" t="s">
        <v>2286</v>
      </c>
      <c r="B14" s="191" t="s">
        <v>2287</v>
      </c>
      <c r="C14" s="192"/>
      <c r="D14" s="193"/>
      <c r="E14" s="9"/>
      <c r="F14" s="9"/>
      <c r="G14" s="9"/>
      <c r="H14" s="9"/>
      <c r="I14" s="9"/>
      <c r="J14" s="126"/>
      <c r="K14" s="126"/>
      <c r="L14" s="126"/>
      <c r="M14" s="126"/>
      <c r="N14" s="9"/>
      <c r="O14" s="9"/>
      <c r="P14" s="17"/>
      <c r="Q14" s="9"/>
      <c r="R14" s="1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3:116" s="129" customFormat="1" ht="17.25" customHeight="1">
      <c r="C15" s="129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1"/>
      <c r="L15" s="131"/>
      <c r="M15" s="131"/>
      <c r="N15" s="130"/>
      <c r="O15" s="130"/>
      <c r="P15" s="132"/>
      <c r="Q15" s="130"/>
      <c r="R15" s="133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</row>
    <row r="16" spans="1:116" s="1" customFormat="1" ht="17.25" customHeight="1">
      <c r="A16" s="127" t="s">
        <v>2288</v>
      </c>
      <c r="B16" s="191" t="s">
        <v>2289</v>
      </c>
      <c r="C16" s="192"/>
      <c r="D16" s="193"/>
      <c r="E16" s="9"/>
      <c r="F16" s="9"/>
      <c r="G16" s="9"/>
      <c r="H16" s="9"/>
      <c r="I16" s="9"/>
      <c r="J16" s="126"/>
      <c r="K16" s="126"/>
      <c r="L16" s="126"/>
      <c r="M16" s="126"/>
      <c r="N16" s="9"/>
      <c r="O16" s="9"/>
      <c r="P16" s="17"/>
      <c r="Q16" s="9"/>
      <c r="R16" s="1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121" customFormat="1" ht="17.25" customHeight="1">
      <c r="A17" s="119" t="s">
        <v>2543</v>
      </c>
      <c r="B17" s="188" t="s">
        <v>1549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</row>
    <row r="18" spans="1:116" s="93" customFormat="1" ht="13.5" customHeight="1">
      <c r="A18" s="11"/>
      <c r="B18" s="11" t="s">
        <v>1544</v>
      </c>
      <c r="C18" s="11"/>
      <c r="D18" s="11"/>
      <c r="E18" s="12">
        <f>SUM(E19:E73)</f>
        <v>1673515</v>
      </c>
      <c r="F18" s="12">
        <f>SUM(F19:F73)</f>
        <v>0</v>
      </c>
      <c r="G18" s="12">
        <f>SUM(G19:G73)</f>
        <v>0</v>
      </c>
      <c r="H18" s="12">
        <f>SUM(H19:H73)</f>
        <v>1673515</v>
      </c>
      <c r="I18" s="11"/>
      <c r="J18" s="11"/>
      <c r="K18" s="11"/>
      <c r="L18" s="11"/>
      <c r="M18" s="11"/>
      <c r="N18" s="11"/>
      <c r="O18" s="11"/>
      <c r="P18" s="18"/>
      <c r="Q18" s="11"/>
      <c r="R18" s="94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</row>
    <row r="19" spans="1:116" s="93" customFormat="1" ht="33.75">
      <c r="A19" s="10">
        <v>1</v>
      </c>
      <c r="B19" s="10"/>
      <c r="C19" s="10" t="s">
        <v>799</v>
      </c>
      <c r="D19" s="11" t="s">
        <v>800</v>
      </c>
      <c r="E19" s="12">
        <v>400</v>
      </c>
      <c r="F19" s="12">
        <f>SUM(F20:F21)</f>
        <v>0</v>
      </c>
      <c r="G19" s="12">
        <f>SUM(G20:G21)</f>
        <v>0</v>
      </c>
      <c r="H19" s="12">
        <f aca="true" t="shared" si="0" ref="H19:H73">E19-F19-G19</f>
        <v>400</v>
      </c>
      <c r="I19" s="11" t="s">
        <v>1547</v>
      </c>
      <c r="J19" s="11"/>
      <c r="K19" s="11"/>
      <c r="L19" s="11"/>
      <c r="M19" s="11"/>
      <c r="N19" s="11"/>
      <c r="O19" s="11" t="s">
        <v>801</v>
      </c>
      <c r="P19" s="11" t="s">
        <v>802</v>
      </c>
      <c r="Q19" s="11"/>
      <c r="R19" s="11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</row>
    <row r="20" spans="1:116" s="93" customFormat="1" ht="33.75">
      <c r="A20" s="10">
        <v>2</v>
      </c>
      <c r="B20" s="10"/>
      <c r="C20" s="10" t="s">
        <v>803</v>
      </c>
      <c r="D20" s="11" t="s">
        <v>804</v>
      </c>
      <c r="E20" s="55">
        <v>55586</v>
      </c>
      <c r="F20" s="55">
        <v>0</v>
      </c>
      <c r="G20" s="55">
        <v>0</v>
      </c>
      <c r="H20" s="12">
        <f t="shared" si="0"/>
        <v>55586</v>
      </c>
      <c r="I20" s="11" t="s">
        <v>1547</v>
      </c>
      <c r="J20" s="11"/>
      <c r="K20" s="11"/>
      <c r="L20" s="11"/>
      <c r="M20" s="11"/>
      <c r="N20" s="11"/>
      <c r="O20" s="11" t="s">
        <v>805</v>
      </c>
      <c r="P20" s="11" t="s">
        <v>806</v>
      </c>
      <c r="Q20" s="53"/>
      <c r="R20" s="53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</row>
    <row r="21" spans="1:116" s="93" customFormat="1" ht="33.75">
      <c r="A21" s="10">
        <v>3</v>
      </c>
      <c r="B21" s="10"/>
      <c r="C21" s="10" t="s">
        <v>807</v>
      </c>
      <c r="D21" s="11" t="s">
        <v>804</v>
      </c>
      <c r="E21" s="55">
        <v>55586</v>
      </c>
      <c r="F21" s="55">
        <v>0</v>
      </c>
      <c r="G21" s="55">
        <v>0</v>
      </c>
      <c r="H21" s="12">
        <f t="shared" si="0"/>
        <v>55586</v>
      </c>
      <c r="I21" s="11" t="s">
        <v>1547</v>
      </c>
      <c r="J21" s="11"/>
      <c r="K21" s="11"/>
      <c r="L21" s="11"/>
      <c r="M21" s="11"/>
      <c r="N21" s="11"/>
      <c r="O21" s="11" t="s">
        <v>808</v>
      </c>
      <c r="P21" s="11" t="s">
        <v>806</v>
      </c>
      <c r="Q21" s="53"/>
      <c r="R21" s="53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</row>
    <row r="22" spans="1:116" s="93" customFormat="1" ht="33.75">
      <c r="A22" s="10">
        <v>4</v>
      </c>
      <c r="B22" s="10"/>
      <c r="C22" s="10" t="s">
        <v>811</v>
      </c>
      <c r="D22" s="11" t="s">
        <v>804</v>
      </c>
      <c r="E22" s="55">
        <v>51924</v>
      </c>
      <c r="F22" s="55">
        <v>0</v>
      </c>
      <c r="G22" s="55">
        <v>0</v>
      </c>
      <c r="H22" s="12">
        <f t="shared" si="0"/>
        <v>51924</v>
      </c>
      <c r="I22" s="11" t="s">
        <v>1547</v>
      </c>
      <c r="J22" s="11"/>
      <c r="K22" s="11"/>
      <c r="L22" s="11"/>
      <c r="M22" s="11"/>
      <c r="N22" s="11"/>
      <c r="O22" s="11" t="s">
        <v>812</v>
      </c>
      <c r="P22" s="11" t="s">
        <v>806</v>
      </c>
      <c r="Q22" s="30"/>
      <c r="R22" s="30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</row>
    <row r="23" spans="1:116" s="93" customFormat="1" ht="33.75">
      <c r="A23" s="10">
        <v>5</v>
      </c>
      <c r="B23" s="10"/>
      <c r="C23" s="10" t="s">
        <v>809</v>
      </c>
      <c r="D23" s="11" t="s">
        <v>804</v>
      </c>
      <c r="E23" s="55">
        <v>103848</v>
      </c>
      <c r="F23" s="55">
        <v>0</v>
      </c>
      <c r="G23" s="55">
        <v>0</v>
      </c>
      <c r="H23" s="12">
        <f t="shared" si="0"/>
        <v>103848</v>
      </c>
      <c r="I23" s="11" t="s">
        <v>1547</v>
      </c>
      <c r="J23" s="11"/>
      <c r="K23" s="11"/>
      <c r="L23" s="11"/>
      <c r="M23" s="11"/>
      <c r="N23" s="11"/>
      <c r="O23" s="11" t="s">
        <v>810</v>
      </c>
      <c r="P23" s="11" t="s">
        <v>806</v>
      </c>
      <c r="Q23" s="53"/>
      <c r="R23" s="53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</row>
    <row r="24" spans="1:116" s="93" customFormat="1" ht="33.75">
      <c r="A24" s="10">
        <v>6</v>
      </c>
      <c r="B24" s="10"/>
      <c r="C24" s="10" t="s">
        <v>827</v>
      </c>
      <c r="D24" s="11" t="s">
        <v>828</v>
      </c>
      <c r="E24" s="55">
        <v>73865</v>
      </c>
      <c r="F24" s="54">
        <v>0</v>
      </c>
      <c r="G24" s="54">
        <v>0</v>
      </c>
      <c r="H24" s="12">
        <f t="shared" si="0"/>
        <v>73865</v>
      </c>
      <c r="I24" s="11" t="s">
        <v>1547</v>
      </c>
      <c r="M24" s="95"/>
      <c r="N24" s="95"/>
      <c r="O24" s="11" t="s">
        <v>829</v>
      </c>
      <c r="P24" s="11" t="s">
        <v>830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</row>
    <row r="25" spans="1:116" s="93" customFormat="1" ht="33.75">
      <c r="A25" s="10">
        <v>7</v>
      </c>
      <c r="B25" s="10"/>
      <c r="C25" s="10" t="s">
        <v>831</v>
      </c>
      <c r="D25" s="11" t="s">
        <v>832</v>
      </c>
      <c r="E25" s="55">
        <v>900</v>
      </c>
      <c r="F25" s="54">
        <v>0</v>
      </c>
      <c r="G25" s="54">
        <v>0</v>
      </c>
      <c r="H25" s="12">
        <f t="shared" si="0"/>
        <v>900</v>
      </c>
      <c r="I25" s="11" t="s">
        <v>1547</v>
      </c>
      <c r="M25" s="95"/>
      <c r="N25" s="95"/>
      <c r="O25" s="11" t="s">
        <v>833</v>
      </c>
      <c r="P25" s="11" t="s">
        <v>834</v>
      </c>
      <c r="Q25" s="95"/>
      <c r="R25" s="95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</row>
    <row r="26" spans="1:116" s="93" customFormat="1" ht="33.75">
      <c r="A26" s="10">
        <v>8</v>
      </c>
      <c r="B26" s="10"/>
      <c r="C26" s="10" t="s">
        <v>1578</v>
      </c>
      <c r="D26" s="11" t="s">
        <v>835</v>
      </c>
      <c r="E26" s="55">
        <v>700</v>
      </c>
      <c r="F26" s="54">
        <v>0</v>
      </c>
      <c r="G26" s="54">
        <v>0</v>
      </c>
      <c r="H26" s="12">
        <f t="shared" si="0"/>
        <v>700</v>
      </c>
      <c r="I26" s="11" t="s">
        <v>1547</v>
      </c>
      <c r="O26" s="11" t="s">
        <v>836</v>
      </c>
      <c r="P26" s="11" t="s">
        <v>837</v>
      </c>
      <c r="Q26" s="95"/>
      <c r="R26" s="95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</row>
    <row r="27" spans="1:116" s="93" customFormat="1" ht="45">
      <c r="A27" s="10">
        <v>9</v>
      </c>
      <c r="B27" s="10"/>
      <c r="C27" s="10" t="s">
        <v>838</v>
      </c>
      <c r="D27" s="11" t="s">
        <v>839</v>
      </c>
      <c r="E27" s="55">
        <v>40050</v>
      </c>
      <c r="F27" s="54">
        <v>0</v>
      </c>
      <c r="G27" s="54">
        <v>0</v>
      </c>
      <c r="H27" s="12">
        <f t="shared" si="0"/>
        <v>40050</v>
      </c>
      <c r="I27" s="11" t="s">
        <v>1547</v>
      </c>
      <c r="O27" s="11" t="s">
        <v>840</v>
      </c>
      <c r="P27" s="11" t="s">
        <v>841</v>
      </c>
      <c r="Q27" s="95"/>
      <c r="R27" s="95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</row>
    <row r="28" spans="1:116" s="93" customFormat="1" ht="33.75">
      <c r="A28" s="10">
        <v>10</v>
      </c>
      <c r="B28" s="10"/>
      <c r="C28" s="10" t="s">
        <v>842</v>
      </c>
      <c r="D28" s="11" t="s">
        <v>843</v>
      </c>
      <c r="E28" s="55">
        <v>7400</v>
      </c>
      <c r="F28" s="54">
        <v>0</v>
      </c>
      <c r="G28" s="54">
        <v>0</v>
      </c>
      <c r="H28" s="12">
        <f t="shared" si="0"/>
        <v>7400</v>
      </c>
      <c r="I28" s="10" t="s">
        <v>844</v>
      </c>
      <c r="O28" s="11" t="s">
        <v>845</v>
      </c>
      <c r="P28" s="11" t="s">
        <v>846</v>
      </c>
      <c r="Q28" s="95"/>
      <c r="R28" s="95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</row>
    <row r="29" spans="1:116" s="93" customFormat="1" ht="33.75">
      <c r="A29" s="10">
        <v>11</v>
      </c>
      <c r="B29" s="10"/>
      <c r="C29" s="10" t="s">
        <v>847</v>
      </c>
      <c r="D29" s="11" t="s">
        <v>848</v>
      </c>
      <c r="E29" s="55">
        <v>23867</v>
      </c>
      <c r="F29" s="54">
        <v>0</v>
      </c>
      <c r="G29" s="54">
        <v>0</v>
      </c>
      <c r="H29" s="12">
        <f t="shared" si="0"/>
        <v>23867</v>
      </c>
      <c r="I29" s="11" t="s">
        <v>1547</v>
      </c>
      <c r="O29" s="11" t="s">
        <v>849</v>
      </c>
      <c r="P29" s="11" t="s">
        <v>850</v>
      </c>
      <c r="Q29" s="95"/>
      <c r="R29" s="95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</row>
    <row r="30" spans="1:116" s="93" customFormat="1" ht="33.75">
      <c r="A30" s="10">
        <v>12</v>
      </c>
      <c r="B30" s="10"/>
      <c r="C30" s="10" t="s">
        <v>851</v>
      </c>
      <c r="D30" s="11" t="s">
        <v>852</v>
      </c>
      <c r="E30" s="55">
        <v>17500</v>
      </c>
      <c r="F30" s="54">
        <v>0</v>
      </c>
      <c r="G30" s="54">
        <v>0</v>
      </c>
      <c r="H30" s="12">
        <f t="shared" si="0"/>
        <v>17500</v>
      </c>
      <c r="I30" s="11" t="s">
        <v>1547</v>
      </c>
      <c r="O30" s="11" t="s">
        <v>853</v>
      </c>
      <c r="P30" s="11" t="s">
        <v>854</v>
      </c>
      <c r="Q30" s="95"/>
      <c r="R30" s="9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</row>
    <row r="31" spans="1:116" s="93" customFormat="1" ht="33.75">
      <c r="A31" s="10">
        <v>13</v>
      </c>
      <c r="B31" s="10"/>
      <c r="C31" s="10" t="s">
        <v>859</v>
      </c>
      <c r="D31" s="11" t="s">
        <v>860</v>
      </c>
      <c r="E31" s="55">
        <v>22160</v>
      </c>
      <c r="F31" s="54">
        <v>0</v>
      </c>
      <c r="G31" s="54">
        <v>0</v>
      </c>
      <c r="H31" s="12">
        <f t="shared" si="0"/>
        <v>22160</v>
      </c>
      <c r="I31" s="11" t="s">
        <v>1547</v>
      </c>
      <c r="O31" s="11" t="s">
        <v>861</v>
      </c>
      <c r="P31" s="11" t="s">
        <v>862</v>
      </c>
      <c r="Q31" s="95"/>
      <c r="R31" s="95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</row>
    <row r="32" spans="1:116" s="93" customFormat="1" ht="33.75">
      <c r="A32" s="10">
        <v>14</v>
      </c>
      <c r="B32" s="10"/>
      <c r="C32" s="10" t="s">
        <v>863</v>
      </c>
      <c r="D32" s="11" t="s">
        <v>852</v>
      </c>
      <c r="E32" s="55">
        <v>10000</v>
      </c>
      <c r="F32" s="54">
        <v>0</v>
      </c>
      <c r="G32" s="54">
        <v>0</v>
      </c>
      <c r="H32" s="12">
        <f t="shared" si="0"/>
        <v>10000</v>
      </c>
      <c r="I32" s="11" t="s">
        <v>1547</v>
      </c>
      <c r="O32" s="11" t="s">
        <v>864</v>
      </c>
      <c r="P32" s="11" t="s">
        <v>865</v>
      </c>
      <c r="Q32" s="95"/>
      <c r="R32" s="96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</row>
    <row r="33" spans="1:116" s="93" customFormat="1" ht="33.75">
      <c r="A33" s="10">
        <v>15</v>
      </c>
      <c r="B33" s="10"/>
      <c r="C33" s="10" t="s">
        <v>866</v>
      </c>
      <c r="D33" s="11" t="s">
        <v>867</v>
      </c>
      <c r="E33" s="55">
        <v>7500</v>
      </c>
      <c r="F33" s="54">
        <v>0</v>
      </c>
      <c r="G33" s="54">
        <v>0</v>
      </c>
      <c r="H33" s="12">
        <f t="shared" si="0"/>
        <v>7500</v>
      </c>
      <c r="I33" s="11" t="s">
        <v>1547</v>
      </c>
      <c r="O33" s="11" t="s">
        <v>868</v>
      </c>
      <c r="P33" s="11" t="s">
        <v>869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</row>
    <row r="34" spans="1:116" s="93" customFormat="1" ht="33.75">
      <c r="A34" s="10">
        <v>16</v>
      </c>
      <c r="B34" s="10"/>
      <c r="C34" s="10" t="s">
        <v>855</v>
      </c>
      <c r="D34" s="11" t="s">
        <v>856</v>
      </c>
      <c r="E34" s="55">
        <v>400</v>
      </c>
      <c r="F34" s="54">
        <v>0</v>
      </c>
      <c r="G34" s="54">
        <v>0</v>
      </c>
      <c r="H34" s="12">
        <f t="shared" si="0"/>
        <v>400</v>
      </c>
      <c r="I34" s="11" t="s">
        <v>1547</v>
      </c>
      <c r="O34" s="11" t="s">
        <v>857</v>
      </c>
      <c r="P34" s="11" t="s">
        <v>858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</row>
    <row r="35" spans="1:116" s="93" customFormat="1" ht="33.75">
      <c r="A35" s="10">
        <v>17</v>
      </c>
      <c r="B35" s="10"/>
      <c r="C35" s="10" t="s">
        <v>824</v>
      </c>
      <c r="D35" s="11" t="s">
        <v>825</v>
      </c>
      <c r="E35" s="55">
        <v>10200</v>
      </c>
      <c r="F35" s="54">
        <v>0</v>
      </c>
      <c r="G35" s="54">
        <v>0</v>
      </c>
      <c r="H35" s="12">
        <f t="shared" si="0"/>
        <v>10200</v>
      </c>
      <c r="I35" s="11" t="s">
        <v>1547</v>
      </c>
      <c r="O35" s="11" t="s">
        <v>826</v>
      </c>
      <c r="P35" s="11" t="s">
        <v>925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</row>
    <row r="36" spans="1:116" s="93" customFormat="1" ht="33.75">
      <c r="A36" s="10">
        <v>18</v>
      </c>
      <c r="B36" s="10"/>
      <c r="C36" s="10" t="s">
        <v>926</v>
      </c>
      <c r="D36" s="11" t="s">
        <v>927</v>
      </c>
      <c r="E36" s="55">
        <v>14000</v>
      </c>
      <c r="F36" s="54">
        <v>0</v>
      </c>
      <c r="G36" s="54">
        <v>0</v>
      </c>
      <c r="H36" s="12">
        <f t="shared" si="0"/>
        <v>14000</v>
      </c>
      <c r="I36" s="11" t="s">
        <v>1547</v>
      </c>
      <c r="O36" s="11" t="s">
        <v>928</v>
      </c>
      <c r="P36" s="11" t="s">
        <v>929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</row>
    <row r="37" spans="1:116" s="93" customFormat="1" ht="33.75">
      <c r="A37" s="10">
        <v>19</v>
      </c>
      <c r="B37" s="10"/>
      <c r="C37" s="10" t="s">
        <v>2803</v>
      </c>
      <c r="D37" s="11" t="s">
        <v>930</v>
      </c>
      <c r="E37" s="55">
        <v>600</v>
      </c>
      <c r="F37" s="54">
        <v>0</v>
      </c>
      <c r="G37" s="54">
        <v>0</v>
      </c>
      <c r="H37" s="12">
        <f t="shared" si="0"/>
        <v>600</v>
      </c>
      <c r="I37" s="11" t="s">
        <v>1547</v>
      </c>
      <c r="O37" s="11" t="s">
        <v>2804</v>
      </c>
      <c r="P37" s="11" t="s">
        <v>2805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</row>
    <row r="38" spans="1:116" s="93" customFormat="1" ht="33.75">
      <c r="A38" s="10">
        <v>20</v>
      </c>
      <c r="B38" s="10"/>
      <c r="C38" s="10" t="s">
        <v>931</v>
      </c>
      <c r="D38" s="11" t="s">
        <v>932</v>
      </c>
      <c r="E38" s="55">
        <v>5400</v>
      </c>
      <c r="F38" s="54">
        <v>0</v>
      </c>
      <c r="G38" s="54">
        <v>0</v>
      </c>
      <c r="H38" s="12">
        <f t="shared" si="0"/>
        <v>5400</v>
      </c>
      <c r="I38" s="11" t="s">
        <v>1547</v>
      </c>
      <c r="O38" s="11" t="s">
        <v>933</v>
      </c>
      <c r="P38" s="11" t="s">
        <v>934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</row>
    <row r="39" spans="1:116" s="93" customFormat="1" ht="33.75">
      <c r="A39" s="44">
        <v>21</v>
      </c>
      <c r="B39" s="10"/>
      <c r="C39" s="10" t="s">
        <v>935</v>
      </c>
      <c r="D39" s="11" t="s">
        <v>936</v>
      </c>
      <c r="E39" s="55">
        <v>319263</v>
      </c>
      <c r="F39" s="54">
        <v>0</v>
      </c>
      <c r="G39" s="54">
        <v>0</v>
      </c>
      <c r="H39" s="12">
        <f t="shared" si="0"/>
        <v>319263</v>
      </c>
      <c r="I39" s="11" t="s">
        <v>1547</v>
      </c>
      <c r="O39" s="11" t="s">
        <v>937</v>
      </c>
      <c r="P39" s="11" t="s">
        <v>938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</row>
    <row r="40" spans="1:116" s="93" customFormat="1" ht="33.75">
      <c r="A40" s="44">
        <v>22</v>
      </c>
      <c r="B40" s="10"/>
      <c r="C40" s="10" t="s">
        <v>2768</v>
      </c>
      <c r="D40" s="11" t="s">
        <v>2769</v>
      </c>
      <c r="E40" s="55">
        <v>15000</v>
      </c>
      <c r="F40" s="54">
        <v>0</v>
      </c>
      <c r="G40" s="54">
        <v>0</v>
      </c>
      <c r="H40" s="12">
        <f t="shared" si="0"/>
        <v>15000</v>
      </c>
      <c r="I40" s="11" t="s">
        <v>1547</v>
      </c>
      <c r="O40" s="11" t="s">
        <v>2770</v>
      </c>
      <c r="P40" s="11" t="s">
        <v>2771</v>
      </c>
      <c r="Q40" s="11"/>
      <c r="R40" s="11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</row>
    <row r="41" spans="1:116" s="93" customFormat="1" ht="33.75">
      <c r="A41" s="44">
        <v>23</v>
      </c>
      <c r="B41" s="10"/>
      <c r="C41" s="10" t="s">
        <v>2772</v>
      </c>
      <c r="D41" s="11" t="s">
        <v>2773</v>
      </c>
      <c r="E41" s="55">
        <v>8692</v>
      </c>
      <c r="F41" s="54">
        <v>0</v>
      </c>
      <c r="G41" s="54">
        <v>0</v>
      </c>
      <c r="H41" s="12">
        <f t="shared" si="0"/>
        <v>8692</v>
      </c>
      <c r="I41" s="11" t="s">
        <v>1547</v>
      </c>
      <c r="O41" s="11" t="s">
        <v>2774</v>
      </c>
      <c r="P41" s="11" t="s">
        <v>2775</v>
      </c>
      <c r="Q41" s="53"/>
      <c r="R41" s="53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</row>
    <row r="42" spans="1:116" s="93" customFormat="1" ht="33.75">
      <c r="A42" s="44">
        <v>24</v>
      </c>
      <c r="B42" s="10"/>
      <c r="C42" s="10" t="s">
        <v>2776</v>
      </c>
      <c r="D42" s="10" t="s">
        <v>2777</v>
      </c>
      <c r="E42" s="55">
        <v>5340</v>
      </c>
      <c r="F42" s="54">
        <v>0</v>
      </c>
      <c r="G42" s="54">
        <v>0</v>
      </c>
      <c r="H42" s="12">
        <f t="shared" si="0"/>
        <v>5340</v>
      </c>
      <c r="I42" s="11" t="s">
        <v>1547</v>
      </c>
      <c r="O42" s="11" t="s">
        <v>2778</v>
      </c>
      <c r="P42" s="11" t="s">
        <v>2779</v>
      </c>
      <c r="Q42" s="53"/>
      <c r="R42" s="53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</row>
    <row r="43" spans="1:116" s="93" customFormat="1" ht="33.75">
      <c r="A43" s="44">
        <v>25</v>
      </c>
      <c r="B43" s="10"/>
      <c r="C43" s="10" t="s">
        <v>2780</v>
      </c>
      <c r="D43" s="10" t="s">
        <v>2781</v>
      </c>
      <c r="E43" s="55">
        <v>7700</v>
      </c>
      <c r="F43" s="54">
        <v>0</v>
      </c>
      <c r="G43" s="54">
        <v>0</v>
      </c>
      <c r="H43" s="12">
        <f t="shared" si="0"/>
        <v>7700</v>
      </c>
      <c r="I43" s="11" t="s">
        <v>1547</v>
      </c>
      <c r="O43" s="11" t="s">
        <v>2782</v>
      </c>
      <c r="P43" s="11" t="s">
        <v>2783</v>
      </c>
      <c r="Q43" s="53"/>
      <c r="R43" s="53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</row>
    <row r="44" spans="1:116" s="93" customFormat="1" ht="33.75">
      <c r="A44" s="44">
        <v>26</v>
      </c>
      <c r="B44" s="10"/>
      <c r="C44" s="10" t="s">
        <v>2784</v>
      </c>
      <c r="D44" s="11" t="s">
        <v>2785</v>
      </c>
      <c r="E44" s="55">
        <v>5200</v>
      </c>
      <c r="F44" s="54">
        <v>0</v>
      </c>
      <c r="G44" s="54">
        <v>0</v>
      </c>
      <c r="H44" s="12">
        <f t="shared" si="0"/>
        <v>5200</v>
      </c>
      <c r="I44" s="11" t="s">
        <v>1547</v>
      </c>
      <c r="O44" s="11" t="s">
        <v>2786</v>
      </c>
      <c r="P44" s="11" t="s">
        <v>2787</v>
      </c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</row>
    <row r="45" spans="1:116" s="93" customFormat="1" ht="33.75">
      <c r="A45" s="44">
        <v>27</v>
      </c>
      <c r="B45" s="10"/>
      <c r="C45" s="10" t="s">
        <v>2795</v>
      </c>
      <c r="D45" s="10" t="s">
        <v>2796</v>
      </c>
      <c r="E45" s="55">
        <v>15000</v>
      </c>
      <c r="F45" s="54">
        <v>0</v>
      </c>
      <c r="G45" s="54">
        <v>0</v>
      </c>
      <c r="H45" s="12">
        <f t="shared" si="0"/>
        <v>15000</v>
      </c>
      <c r="I45" s="11" t="s">
        <v>1547</v>
      </c>
      <c r="O45" s="11" t="s">
        <v>2797</v>
      </c>
      <c r="P45" s="11" t="s">
        <v>2798</v>
      </c>
      <c r="Q45" s="95"/>
      <c r="R45" s="95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</row>
    <row r="46" spans="1:116" s="93" customFormat="1" ht="33.75">
      <c r="A46" s="44">
        <v>28</v>
      </c>
      <c r="B46" s="10"/>
      <c r="C46" s="10" t="s">
        <v>813</v>
      </c>
      <c r="D46" s="11" t="s">
        <v>814</v>
      </c>
      <c r="E46" s="55">
        <v>4787</v>
      </c>
      <c r="F46" s="54">
        <v>0</v>
      </c>
      <c r="G46" s="54">
        <v>0</v>
      </c>
      <c r="H46" s="12">
        <f t="shared" si="0"/>
        <v>4787</v>
      </c>
      <c r="I46" s="11" t="s">
        <v>1547</v>
      </c>
      <c r="J46" s="54"/>
      <c r="K46" s="54"/>
      <c r="L46" s="54"/>
      <c r="M46" s="95"/>
      <c r="N46" s="95"/>
      <c r="O46" s="11" t="s">
        <v>815</v>
      </c>
      <c r="P46" s="11" t="s">
        <v>816</v>
      </c>
      <c r="Q46" s="95"/>
      <c r="R46" s="95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</row>
    <row r="47" spans="1:116" s="93" customFormat="1" ht="33.75">
      <c r="A47" s="44">
        <v>29</v>
      </c>
      <c r="B47" s="10"/>
      <c r="C47" s="10" t="s">
        <v>817</v>
      </c>
      <c r="D47" s="11" t="s">
        <v>814</v>
      </c>
      <c r="E47" s="55">
        <v>20000</v>
      </c>
      <c r="F47" s="54">
        <v>0</v>
      </c>
      <c r="G47" s="54">
        <v>0</v>
      </c>
      <c r="H47" s="12">
        <f t="shared" si="0"/>
        <v>20000</v>
      </c>
      <c r="I47" s="11" t="s">
        <v>1547</v>
      </c>
      <c r="J47" s="54"/>
      <c r="K47" s="54"/>
      <c r="L47" s="54"/>
      <c r="M47" s="95"/>
      <c r="N47" s="95"/>
      <c r="O47" s="11" t="s">
        <v>818</v>
      </c>
      <c r="P47" s="11" t="s">
        <v>819</v>
      </c>
      <c r="Q47" s="95"/>
      <c r="R47" s="95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</row>
    <row r="48" spans="1:116" s="93" customFormat="1" ht="33.75">
      <c r="A48" s="44">
        <v>30</v>
      </c>
      <c r="B48" s="10"/>
      <c r="C48" s="10" t="s">
        <v>820</v>
      </c>
      <c r="D48" s="11" t="s">
        <v>821</v>
      </c>
      <c r="E48" s="55">
        <v>33200</v>
      </c>
      <c r="F48" s="54">
        <v>0</v>
      </c>
      <c r="G48" s="54">
        <v>0</v>
      </c>
      <c r="H48" s="12">
        <f t="shared" si="0"/>
        <v>33200</v>
      </c>
      <c r="I48" s="11" t="s">
        <v>1547</v>
      </c>
      <c r="J48" s="54"/>
      <c r="K48" s="54"/>
      <c r="L48" s="54"/>
      <c r="M48" s="95"/>
      <c r="N48" s="95"/>
      <c r="O48" s="11" t="s">
        <v>822</v>
      </c>
      <c r="P48" s="11" t="s">
        <v>823</v>
      </c>
      <c r="Q48" s="95"/>
      <c r="R48" s="95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</row>
    <row r="49" spans="1:116" s="93" customFormat="1" ht="33.75">
      <c r="A49" s="44">
        <v>31</v>
      </c>
      <c r="B49" s="10"/>
      <c r="C49" s="10" t="s">
        <v>874</v>
      </c>
      <c r="D49" s="10" t="s">
        <v>875</v>
      </c>
      <c r="E49" s="55">
        <v>28131</v>
      </c>
      <c r="F49" s="54">
        <v>0</v>
      </c>
      <c r="G49" s="54">
        <v>0</v>
      </c>
      <c r="H49" s="12">
        <f t="shared" si="0"/>
        <v>28131</v>
      </c>
      <c r="I49" s="11" t="s">
        <v>1547</v>
      </c>
      <c r="J49" s="54"/>
      <c r="K49" s="54"/>
      <c r="L49" s="54"/>
      <c r="M49" s="54"/>
      <c r="N49" s="54"/>
      <c r="O49" s="11" t="s">
        <v>876</v>
      </c>
      <c r="P49" s="11" t="s">
        <v>877</v>
      </c>
      <c r="Q49" s="54"/>
      <c r="R49" s="54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</row>
    <row r="50" spans="1:116" s="93" customFormat="1" ht="56.25">
      <c r="A50" s="44">
        <v>32</v>
      </c>
      <c r="B50" s="10"/>
      <c r="C50" s="10" t="s">
        <v>878</v>
      </c>
      <c r="D50" s="10" t="s">
        <v>879</v>
      </c>
      <c r="E50" s="55">
        <v>11435</v>
      </c>
      <c r="F50" s="54">
        <v>0</v>
      </c>
      <c r="G50" s="54">
        <v>0</v>
      </c>
      <c r="H50" s="12">
        <f t="shared" si="0"/>
        <v>11435</v>
      </c>
      <c r="I50" s="11" t="s">
        <v>1547</v>
      </c>
      <c r="J50" s="54"/>
      <c r="K50" s="54"/>
      <c r="L50" s="54"/>
      <c r="M50" s="54"/>
      <c r="N50" s="54"/>
      <c r="O50" s="11" t="s">
        <v>880</v>
      </c>
      <c r="P50" s="11" t="s">
        <v>881</v>
      </c>
      <c r="Q50" s="54"/>
      <c r="R50" s="54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</row>
    <row r="51" spans="1:116" s="93" customFormat="1" ht="33.75">
      <c r="A51" s="44">
        <v>33</v>
      </c>
      <c r="B51" s="10"/>
      <c r="C51" s="10" t="s">
        <v>882</v>
      </c>
      <c r="D51" s="10" t="s">
        <v>883</v>
      </c>
      <c r="E51" s="55">
        <v>10000</v>
      </c>
      <c r="F51" s="54">
        <v>0</v>
      </c>
      <c r="G51" s="54">
        <v>0</v>
      </c>
      <c r="H51" s="12">
        <f t="shared" si="0"/>
        <v>10000</v>
      </c>
      <c r="I51" s="11" t="s">
        <v>1547</v>
      </c>
      <c r="J51" s="54"/>
      <c r="K51" s="54"/>
      <c r="L51" s="54"/>
      <c r="M51" s="54"/>
      <c r="N51" s="54"/>
      <c r="O51" s="11" t="s">
        <v>884</v>
      </c>
      <c r="P51" s="11" t="s">
        <v>885</v>
      </c>
      <c r="Q51" s="54"/>
      <c r="R51" s="54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</row>
    <row r="52" spans="1:116" s="93" customFormat="1" ht="33.75">
      <c r="A52" s="44">
        <v>34</v>
      </c>
      <c r="B52" s="10"/>
      <c r="C52" s="10" t="s">
        <v>886</v>
      </c>
      <c r="D52" s="11" t="s">
        <v>887</v>
      </c>
      <c r="E52" s="55">
        <v>705</v>
      </c>
      <c r="F52" s="54">
        <v>0</v>
      </c>
      <c r="G52" s="54"/>
      <c r="H52" s="12">
        <f t="shared" si="0"/>
        <v>705</v>
      </c>
      <c r="I52" s="11" t="s">
        <v>1547</v>
      </c>
      <c r="J52" s="54"/>
      <c r="K52" s="54"/>
      <c r="L52" s="54"/>
      <c r="M52" s="54"/>
      <c r="N52" s="54"/>
      <c r="O52" s="11" t="s">
        <v>888</v>
      </c>
      <c r="P52" s="11" t="s">
        <v>889</v>
      </c>
      <c r="Q52" s="54"/>
      <c r="R52" s="54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</row>
    <row r="53" spans="1:116" s="93" customFormat="1" ht="45">
      <c r="A53" s="44">
        <v>35</v>
      </c>
      <c r="B53" s="10"/>
      <c r="C53" s="10" t="s">
        <v>890</v>
      </c>
      <c r="D53" s="11" t="s">
        <v>891</v>
      </c>
      <c r="E53" s="55">
        <v>1991</v>
      </c>
      <c r="F53" s="54">
        <v>0</v>
      </c>
      <c r="G53" s="54">
        <v>0</v>
      </c>
      <c r="H53" s="12">
        <f t="shared" si="0"/>
        <v>1991</v>
      </c>
      <c r="I53" s="11" t="s">
        <v>1547</v>
      </c>
      <c r="J53" s="54"/>
      <c r="K53" s="54"/>
      <c r="L53" s="54"/>
      <c r="M53" s="95"/>
      <c r="N53" s="95"/>
      <c r="O53" s="11" t="s">
        <v>892</v>
      </c>
      <c r="P53" s="11" t="s">
        <v>893</v>
      </c>
      <c r="Q53" s="95"/>
      <c r="R53" s="95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</row>
    <row r="54" spans="1:116" s="93" customFormat="1" ht="33.75">
      <c r="A54" s="44">
        <v>36</v>
      </c>
      <c r="B54" s="10"/>
      <c r="C54" s="10" t="s">
        <v>894</v>
      </c>
      <c r="D54" s="10" t="s">
        <v>895</v>
      </c>
      <c r="E54" s="55">
        <v>9822</v>
      </c>
      <c r="F54" s="54">
        <v>0</v>
      </c>
      <c r="G54" s="54">
        <v>0</v>
      </c>
      <c r="H54" s="12">
        <f t="shared" si="0"/>
        <v>9822</v>
      </c>
      <c r="I54" s="11" t="s">
        <v>1547</v>
      </c>
      <c r="J54" s="54"/>
      <c r="K54" s="54"/>
      <c r="L54" s="54"/>
      <c r="M54" s="95"/>
      <c r="N54" s="95"/>
      <c r="O54" s="11" t="s">
        <v>896</v>
      </c>
      <c r="P54" s="11" t="s">
        <v>897</v>
      </c>
      <c r="Q54" s="95"/>
      <c r="R54" s="96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</row>
    <row r="55" spans="1:116" s="93" customFormat="1" ht="45">
      <c r="A55" s="44">
        <v>37</v>
      </c>
      <c r="B55" s="10"/>
      <c r="C55" s="10" t="s">
        <v>898</v>
      </c>
      <c r="D55" s="10" t="s">
        <v>899</v>
      </c>
      <c r="E55" s="55">
        <v>32000</v>
      </c>
      <c r="F55" s="54">
        <v>0</v>
      </c>
      <c r="G55" s="54">
        <v>0</v>
      </c>
      <c r="H55" s="12">
        <f t="shared" si="0"/>
        <v>32000</v>
      </c>
      <c r="I55" s="11" t="s">
        <v>1547</v>
      </c>
      <c r="J55" s="54"/>
      <c r="K55" s="54"/>
      <c r="L55" s="54"/>
      <c r="M55" s="54"/>
      <c r="N55" s="54"/>
      <c r="O55" s="11" t="s">
        <v>900</v>
      </c>
      <c r="P55" s="11" t="s">
        <v>901</v>
      </c>
      <c r="Q55" s="54"/>
      <c r="R55" s="54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</row>
    <row r="56" spans="1:116" s="93" customFormat="1" ht="45">
      <c r="A56" s="44">
        <v>38</v>
      </c>
      <c r="B56" s="10"/>
      <c r="C56" s="10" t="s">
        <v>902</v>
      </c>
      <c r="D56" s="10" t="s">
        <v>903</v>
      </c>
      <c r="E56" s="55">
        <v>11000</v>
      </c>
      <c r="F56" s="54">
        <v>0</v>
      </c>
      <c r="G56" s="54">
        <v>0</v>
      </c>
      <c r="H56" s="12">
        <f t="shared" si="0"/>
        <v>11000</v>
      </c>
      <c r="I56" s="11" t="s">
        <v>1547</v>
      </c>
      <c r="J56" s="54"/>
      <c r="K56" s="54"/>
      <c r="L56" s="54"/>
      <c r="M56" s="95"/>
      <c r="N56" s="95"/>
      <c r="O56" s="11" t="s">
        <v>904</v>
      </c>
      <c r="P56" s="11" t="s">
        <v>905</v>
      </c>
      <c r="Q56" s="95"/>
      <c r="R56" s="95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</row>
    <row r="57" spans="1:116" s="93" customFormat="1" ht="45">
      <c r="A57" s="44">
        <v>39</v>
      </c>
      <c r="B57" s="10"/>
      <c r="C57" s="10" t="s">
        <v>902</v>
      </c>
      <c r="D57" s="10" t="s">
        <v>903</v>
      </c>
      <c r="E57" s="55">
        <v>3750</v>
      </c>
      <c r="F57" s="54">
        <v>0</v>
      </c>
      <c r="G57" s="54">
        <v>0</v>
      </c>
      <c r="H57" s="12">
        <f t="shared" si="0"/>
        <v>3750</v>
      </c>
      <c r="I57" s="11" t="s">
        <v>1547</v>
      </c>
      <c r="J57" s="54"/>
      <c r="K57" s="54"/>
      <c r="L57" s="54"/>
      <c r="M57" s="95"/>
      <c r="N57" s="95"/>
      <c r="O57" s="11" t="s">
        <v>906</v>
      </c>
      <c r="P57" s="11" t="s">
        <v>907</v>
      </c>
      <c r="Q57" s="95"/>
      <c r="R57" s="95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</row>
    <row r="58" spans="1:116" s="93" customFormat="1" ht="45">
      <c r="A58" s="44">
        <v>40</v>
      </c>
      <c r="B58" s="10"/>
      <c r="C58" s="10" t="s">
        <v>908</v>
      </c>
      <c r="D58" s="11" t="s">
        <v>909</v>
      </c>
      <c r="E58" s="12">
        <v>10190</v>
      </c>
      <c r="F58" s="12">
        <f>SUM(F59:F60)</f>
        <v>0</v>
      </c>
      <c r="G58" s="12">
        <f>SUM(G59:G60)</f>
        <v>0</v>
      </c>
      <c r="H58" s="12">
        <f t="shared" si="0"/>
        <v>10190</v>
      </c>
      <c r="I58" s="11" t="s">
        <v>1547</v>
      </c>
      <c r="J58" s="11"/>
      <c r="K58" s="11"/>
      <c r="L58" s="11"/>
      <c r="M58" s="11"/>
      <c r="N58" s="11"/>
      <c r="O58" s="11" t="s">
        <v>910</v>
      </c>
      <c r="P58" s="11" t="s">
        <v>911</v>
      </c>
      <c r="Q58" s="11"/>
      <c r="R58" s="11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</row>
    <row r="59" spans="1:116" s="93" customFormat="1" ht="33.75">
      <c r="A59" s="44">
        <v>41</v>
      </c>
      <c r="B59" s="10"/>
      <c r="C59" s="10" t="s">
        <v>908</v>
      </c>
      <c r="D59" s="11" t="s">
        <v>909</v>
      </c>
      <c r="E59" s="55">
        <v>17865</v>
      </c>
      <c r="F59" s="55">
        <v>0</v>
      </c>
      <c r="G59" s="55">
        <v>0</v>
      </c>
      <c r="H59" s="12">
        <f t="shared" si="0"/>
        <v>17865</v>
      </c>
      <c r="I59" s="11" t="s">
        <v>1547</v>
      </c>
      <c r="J59" s="11"/>
      <c r="K59" s="11"/>
      <c r="L59" s="11"/>
      <c r="M59" s="11"/>
      <c r="N59" s="11"/>
      <c r="O59" s="11" t="s">
        <v>912</v>
      </c>
      <c r="P59" s="11" t="s">
        <v>913</v>
      </c>
      <c r="Q59" s="53"/>
      <c r="R59" s="53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</row>
    <row r="60" spans="1:116" s="93" customFormat="1" ht="45">
      <c r="A60" s="44">
        <v>42</v>
      </c>
      <c r="B60" s="10"/>
      <c r="C60" s="10" t="s">
        <v>914</v>
      </c>
      <c r="D60" s="11" t="s">
        <v>915</v>
      </c>
      <c r="E60" s="55">
        <v>1778</v>
      </c>
      <c r="F60" s="55">
        <v>0</v>
      </c>
      <c r="G60" s="55">
        <v>0</v>
      </c>
      <c r="H60" s="12">
        <f t="shared" si="0"/>
        <v>1778</v>
      </c>
      <c r="I60" s="11" t="s">
        <v>1547</v>
      </c>
      <c r="J60" s="11"/>
      <c r="K60" s="11"/>
      <c r="L60" s="11"/>
      <c r="M60" s="11"/>
      <c r="N60" s="11"/>
      <c r="O60" s="11" t="s">
        <v>916</v>
      </c>
      <c r="P60" s="11" t="s">
        <v>917</v>
      </c>
      <c r="Q60" s="53"/>
      <c r="R60" s="53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</row>
    <row r="61" spans="1:116" s="93" customFormat="1" ht="45">
      <c r="A61" s="44">
        <v>43</v>
      </c>
      <c r="B61" s="10"/>
      <c r="C61" s="10" t="s">
        <v>914</v>
      </c>
      <c r="D61" s="11" t="s">
        <v>915</v>
      </c>
      <c r="E61" s="55">
        <v>10630</v>
      </c>
      <c r="F61" s="55">
        <v>0</v>
      </c>
      <c r="G61" s="55">
        <v>0</v>
      </c>
      <c r="H61" s="12">
        <f t="shared" si="0"/>
        <v>10630</v>
      </c>
      <c r="I61" s="11" t="s">
        <v>1547</v>
      </c>
      <c r="J61" s="11"/>
      <c r="K61" s="11"/>
      <c r="L61" s="11"/>
      <c r="M61" s="11"/>
      <c r="N61" s="11"/>
      <c r="O61" s="11" t="s">
        <v>918</v>
      </c>
      <c r="P61" s="11" t="s">
        <v>919</v>
      </c>
      <c r="Q61" s="53"/>
      <c r="R61" s="53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</row>
    <row r="62" spans="1:116" s="93" customFormat="1" ht="45">
      <c r="A62" s="44">
        <v>44</v>
      </c>
      <c r="B62" s="10"/>
      <c r="C62" s="10" t="s">
        <v>914</v>
      </c>
      <c r="D62" s="11" t="s">
        <v>915</v>
      </c>
      <c r="E62" s="55">
        <v>8049</v>
      </c>
      <c r="F62" s="54">
        <v>0</v>
      </c>
      <c r="G62" s="54">
        <v>0</v>
      </c>
      <c r="H62" s="12">
        <f t="shared" si="0"/>
        <v>8049</v>
      </c>
      <c r="I62" s="11" t="s">
        <v>1547</v>
      </c>
      <c r="J62" s="54"/>
      <c r="K62" s="54"/>
      <c r="L62" s="54"/>
      <c r="M62" s="54"/>
      <c r="N62" s="54"/>
      <c r="O62" s="11" t="s">
        <v>920</v>
      </c>
      <c r="P62" s="11" t="s">
        <v>921</v>
      </c>
      <c r="Q62" s="54"/>
      <c r="R62" s="54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</row>
    <row r="63" spans="1:116" s="93" customFormat="1" ht="45">
      <c r="A63" s="44">
        <v>45</v>
      </c>
      <c r="B63" s="10"/>
      <c r="C63" s="10" t="s">
        <v>914</v>
      </c>
      <c r="D63" s="11" t="s">
        <v>915</v>
      </c>
      <c r="E63" s="55">
        <v>9875</v>
      </c>
      <c r="F63" s="54">
        <v>0</v>
      </c>
      <c r="G63" s="54">
        <v>0</v>
      </c>
      <c r="H63" s="12">
        <f t="shared" si="0"/>
        <v>9875</v>
      </c>
      <c r="I63" s="11" t="s">
        <v>1547</v>
      </c>
      <c r="J63" s="54"/>
      <c r="K63" s="54"/>
      <c r="L63" s="54"/>
      <c r="M63" s="95"/>
      <c r="N63" s="95"/>
      <c r="O63" s="11" t="s">
        <v>922</v>
      </c>
      <c r="P63" s="11" t="s">
        <v>923</v>
      </c>
      <c r="Q63" s="95"/>
      <c r="R63" s="95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</row>
    <row r="64" spans="1:116" s="93" customFormat="1" ht="45">
      <c r="A64" s="44">
        <v>46</v>
      </c>
      <c r="B64" s="10"/>
      <c r="C64" s="10" t="s">
        <v>914</v>
      </c>
      <c r="D64" s="11" t="s">
        <v>915</v>
      </c>
      <c r="E64" s="55">
        <v>18810</v>
      </c>
      <c r="F64" s="54">
        <v>0</v>
      </c>
      <c r="G64" s="54">
        <v>0</v>
      </c>
      <c r="H64" s="12">
        <f t="shared" si="0"/>
        <v>18810</v>
      </c>
      <c r="I64" s="11" t="s">
        <v>1547</v>
      </c>
      <c r="J64" s="54"/>
      <c r="K64" s="54"/>
      <c r="L64" s="54"/>
      <c r="M64" s="95"/>
      <c r="N64" s="95"/>
      <c r="O64" s="11" t="s">
        <v>924</v>
      </c>
      <c r="P64" s="11" t="s">
        <v>2767</v>
      </c>
      <c r="Q64" s="95"/>
      <c r="R64" s="95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</row>
    <row r="65" spans="1:116" s="93" customFormat="1" ht="45">
      <c r="A65" s="44">
        <v>47</v>
      </c>
      <c r="B65" s="10"/>
      <c r="C65" s="10" t="s">
        <v>939</v>
      </c>
      <c r="D65" s="11" t="s">
        <v>940</v>
      </c>
      <c r="E65" s="55">
        <v>41200</v>
      </c>
      <c r="F65" s="54">
        <v>0</v>
      </c>
      <c r="G65" s="54">
        <v>0</v>
      </c>
      <c r="H65" s="12">
        <f t="shared" si="0"/>
        <v>41200</v>
      </c>
      <c r="I65" s="11" t="s">
        <v>1547</v>
      </c>
      <c r="J65" s="54"/>
      <c r="K65" s="54"/>
      <c r="L65" s="54"/>
      <c r="M65" s="54"/>
      <c r="N65" s="54"/>
      <c r="O65" s="11" t="s">
        <v>873</v>
      </c>
      <c r="P65" s="11" t="s">
        <v>941</v>
      </c>
      <c r="Q65" s="54"/>
      <c r="R65" s="54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</row>
    <row r="66" spans="1:116" s="93" customFormat="1" ht="33.75">
      <c r="A66" s="44">
        <v>48</v>
      </c>
      <c r="B66" s="10"/>
      <c r="C66" s="10" t="s">
        <v>2789</v>
      </c>
      <c r="D66" s="10" t="s">
        <v>2790</v>
      </c>
      <c r="E66" s="55">
        <v>11500</v>
      </c>
      <c r="F66" s="54">
        <v>0</v>
      </c>
      <c r="G66" s="54">
        <v>0</v>
      </c>
      <c r="H66" s="12">
        <f t="shared" si="0"/>
        <v>11500</v>
      </c>
      <c r="I66" s="11" t="s">
        <v>1547</v>
      </c>
      <c r="J66" s="54"/>
      <c r="K66" s="54"/>
      <c r="L66" s="54"/>
      <c r="M66" s="54"/>
      <c r="N66" s="54"/>
      <c r="O66" s="11" t="s">
        <v>2791</v>
      </c>
      <c r="P66" s="11" t="s">
        <v>2792</v>
      </c>
      <c r="Q66" s="54"/>
      <c r="R66" s="54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</row>
    <row r="67" spans="1:116" s="93" customFormat="1" ht="33.75">
      <c r="A67" s="44">
        <v>49</v>
      </c>
      <c r="B67" s="10"/>
      <c r="C67" s="10" t="s">
        <v>2793</v>
      </c>
      <c r="D67" s="11" t="s">
        <v>814</v>
      </c>
      <c r="E67" s="55">
        <v>10200</v>
      </c>
      <c r="F67" s="54">
        <v>0</v>
      </c>
      <c r="G67" s="54">
        <v>0</v>
      </c>
      <c r="H67" s="12">
        <f t="shared" si="0"/>
        <v>10200</v>
      </c>
      <c r="I67" s="11" t="s">
        <v>1547</v>
      </c>
      <c r="J67" s="54"/>
      <c r="K67" s="54"/>
      <c r="L67" s="54"/>
      <c r="M67" s="54"/>
      <c r="N67" s="54"/>
      <c r="O67" s="11" t="s">
        <v>2794</v>
      </c>
      <c r="P67" s="11" t="s">
        <v>823</v>
      </c>
      <c r="Q67" s="54"/>
      <c r="R67" s="54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</row>
    <row r="68" spans="1:116" s="93" customFormat="1" ht="33.75">
      <c r="A68" s="44">
        <v>50</v>
      </c>
      <c r="B68" s="10"/>
      <c r="C68" s="10" t="s">
        <v>2799</v>
      </c>
      <c r="D68" s="10" t="s">
        <v>2800</v>
      </c>
      <c r="E68" s="55">
        <v>2500</v>
      </c>
      <c r="F68" s="54">
        <v>0</v>
      </c>
      <c r="G68" s="54">
        <v>0</v>
      </c>
      <c r="H68" s="12">
        <f t="shared" si="0"/>
        <v>2500</v>
      </c>
      <c r="I68" s="11" t="s">
        <v>1547</v>
      </c>
      <c r="J68" s="54"/>
      <c r="K68" s="54"/>
      <c r="L68" s="54"/>
      <c r="M68" s="54"/>
      <c r="N68" s="54"/>
      <c r="O68" s="11" t="s">
        <v>2801</v>
      </c>
      <c r="P68" s="11" t="s">
        <v>2802</v>
      </c>
      <c r="Q68" s="54"/>
      <c r="R68" s="54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</row>
    <row r="69" spans="1:116" s="93" customFormat="1" ht="33.75">
      <c r="A69" s="44">
        <v>51</v>
      </c>
      <c r="B69" s="10"/>
      <c r="C69" s="10" t="s">
        <v>1009</v>
      </c>
      <c r="D69" s="11" t="s">
        <v>891</v>
      </c>
      <c r="E69" s="55">
        <v>29907</v>
      </c>
      <c r="F69" s="54">
        <v>0</v>
      </c>
      <c r="G69" s="54">
        <v>0</v>
      </c>
      <c r="H69" s="12">
        <f t="shared" si="0"/>
        <v>29907</v>
      </c>
      <c r="I69" s="11" t="s">
        <v>1547</v>
      </c>
      <c r="J69" s="53"/>
      <c r="K69" s="53"/>
      <c r="L69" s="53"/>
      <c r="M69" s="53"/>
      <c r="N69" s="53"/>
      <c r="O69" s="11" t="s">
        <v>1010</v>
      </c>
      <c r="P69" s="11" t="s">
        <v>1011</v>
      </c>
      <c r="Q69" s="53"/>
      <c r="R69" s="53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</row>
    <row r="70" spans="1:116" s="93" customFormat="1" ht="33.75">
      <c r="A70" s="44">
        <v>52</v>
      </c>
      <c r="B70" s="10"/>
      <c r="C70" s="10" t="s">
        <v>870</v>
      </c>
      <c r="D70" s="11" t="s">
        <v>942</v>
      </c>
      <c r="E70" s="55">
        <v>20000</v>
      </c>
      <c r="F70" s="54">
        <v>0</v>
      </c>
      <c r="G70" s="54">
        <v>0</v>
      </c>
      <c r="H70" s="12">
        <f t="shared" si="0"/>
        <v>20000</v>
      </c>
      <c r="I70" s="11" t="s">
        <v>1547</v>
      </c>
      <c r="J70" s="53"/>
      <c r="K70" s="53"/>
      <c r="L70" s="53"/>
      <c r="M70" s="53"/>
      <c r="N70" s="53"/>
      <c r="O70" s="11" t="s">
        <v>871</v>
      </c>
      <c r="P70" s="11" t="s">
        <v>872</v>
      </c>
      <c r="Q70" s="53"/>
      <c r="R70" s="53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</row>
    <row r="71" spans="1:116" s="93" customFormat="1" ht="33.75">
      <c r="A71" s="44">
        <v>53</v>
      </c>
      <c r="B71" s="10"/>
      <c r="C71" s="10" t="s">
        <v>943</v>
      </c>
      <c r="D71" s="10" t="s">
        <v>2800</v>
      </c>
      <c r="E71" s="55">
        <v>30200</v>
      </c>
      <c r="F71" s="54">
        <v>0</v>
      </c>
      <c r="G71" s="54">
        <v>0</v>
      </c>
      <c r="H71" s="12">
        <f t="shared" si="0"/>
        <v>30200</v>
      </c>
      <c r="I71" s="11" t="s">
        <v>1547</v>
      </c>
      <c r="J71" s="53"/>
      <c r="K71" s="53"/>
      <c r="L71" s="53"/>
      <c r="M71" s="53"/>
      <c r="N71" s="53"/>
      <c r="O71" s="11" t="s">
        <v>2788</v>
      </c>
      <c r="P71" s="11" t="s">
        <v>944</v>
      </c>
      <c r="Q71" s="53"/>
      <c r="R71" s="53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</row>
    <row r="72" spans="1:116" s="93" customFormat="1" ht="33.75">
      <c r="A72" s="10">
        <v>54</v>
      </c>
      <c r="B72" s="10"/>
      <c r="C72" s="10" t="s">
        <v>1012</v>
      </c>
      <c r="D72" s="11" t="s">
        <v>1013</v>
      </c>
      <c r="E72" s="55">
        <v>377909</v>
      </c>
      <c r="F72" s="54">
        <v>0</v>
      </c>
      <c r="G72" s="54">
        <v>0</v>
      </c>
      <c r="H72" s="12">
        <f t="shared" si="0"/>
        <v>377909</v>
      </c>
      <c r="I72" s="11" t="s">
        <v>1547</v>
      </c>
      <c r="J72" s="54"/>
      <c r="K72" s="54"/>
      <c r="L72" s="54"/>
      <c r="M72" s="95"/>
      <c r="N72" s="95"/>
      <c r="O72" s="11" t="s">
        <v>1014</v>
      </c>
      <c r="P72" s="11" t="s">
        <v>1015</v>
      </c>
      <c r="Q72" s="95"/>
      <c r="R72" s="95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</row>
    <row r="73" spans="1:116" s="93" customFormat="1" ht="33.75">
      <c r="A73" s="10">
        <v>55</v>
      </c>
      <c r="B73" s="10"/>
      <c r="C73" s="10" t="s">
        <v>1012</v>
      </c>
      <c r="D73" s="11" t="s">
        <v>1013</v>
      </c>
      <c r="E73" s="55">
        <v>28000</v>
      </c>
      <c r="F73" s="54">
        <v>0</v>
      </c>
      <c r="G73" s="54">
        <v>0</v>
      </c>
      <c r="H73" s="12">
        <f t="shared" si="0"/>
        <v>28000</v>
      </c>
      <c r="I73" s="11" t="s">
        <v>1547</v>
      </c>
      <c r="J73" s="54"/>
      <c r="K73" s="54"/>
      <c r="L73" s="54"/>
      <c r="M73" s="95"/>
      <c r="N73" s="95"/>
      <c r="O73" s="11" t="s">
        <v>947</v>
      </c>
      <c r="P73" s="11" t="s">
        <v>1015</v>
      </c>
      <c r="Q73" s="95"/>
      <c r="R73" s="95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</row>
    <row r="74" spans="1:116" s="93" customFormat="1" ht="13.5" customHeight="1">
      <c r="A74" s="11"/>
      <c r="B74" s="11"/>
      <c r="C74" s="11"/>
      <c r="D74" s="11"/>
      <c r="E74" s="12"/>
      <c r="F74" s="12"/>
      <c r="G74" s="12"/>
      <c r="H74" s="12"/>
      <c r="I74" s="11"/>
      <c r="J74" s="11"/>
      <c r="K74" s="11"/>
      <c r="L74" s="11"/>
      <c r="M74" s="11"/>
      <c r="N74" s="11"/>
      <c r="O74" s="11"/>
      <c r="P74" s="18"/>
      <c r="Q74" s="11"/>
      <c r="R74" s="94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</row>
    <row r="75" spans="1:116" s="121" customFormat="1" ht="17.25" customHeight="1">
      <c r="A75" s="119" t="s">
        <v>1543</v>
      </c>
      <c r="B75" s="194" t="s">
        <v>1551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95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</row>
    <row r="76" spans="1:116" s="93" customFormat="1" ht="13.5" customHeight="1">
      <c r="A76" s="11"/>
      <c r="B76" s="11" t="s">
        <v>1544</v>
      </c>
      <c r="C76" s="11"/>
      <c r="D76" s="11"/>
      <c r="E76" s="97"/>
      <c r="F76" s="97">
        <f>SUM(F80:F203)</f>
        <v>2600</v>
      </c>
      <c r="G76" s="97">
        <f>SUM(G80:G203)</f>
        <v>0</v>
      </c>
      <c r="H76" s="97">
        <f>SUM(H80:H203)</f>
        <v>214972</v>
      </c>
      <c r="I76" s="11"/>
      <c r="J76" s="11"/>
      <c r="K76" s="11"/>
      <c r="L76" s="11"/>
      <c r="M76" s="11"/>
      <c r="N76" s="11"/>
      <c r="O76" s="11"/>
      <c r="P76" s="18"/>
      <c r="Q76" s="11"/>
      <c r="R76" s="94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</row>
    <row r="77" spans="1:116" s="140" customFormat="1" ht="49.5" customHeight="1">
      <c r="A77" s="136">
        <v>1</v>
      </c>
      <c r="B77" s="13"/>
      <c r="C77" s="13" t="s">
        <v>1584</v>
      </c>
      <c r="D77" s="13" t="s">
        <v>1585</v>
      </c>
      <c r="E77" s="137" t="s">
        <v>1586</v>
      </c>
      <c r="F77" s="138">
        <v>0</v>
      </c>
      <c r="G77" s="138">
        <v>0</v>
      </c>
      <c r="H77" s="138">
        <v>7640</v>
      </c>
      <c r="I77" s="13" t="s">
        <v>1587</v>
      </c>
      <c r="N77" s="13"/>
      <c r="O77" s="13" t="s">
        <v>1588</v>
      </c>
      <c r="P77" s="13" t="s">
        <v>2004</v>
      </c>
      <c r="Q77" s="13" t="s">
        <v>1589</v>
      </c>
      <c r="R77" s="13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</row>
    <row r="78" spans="1:116" s="140" customFormat="1" ht="48">
      <c r="A78" s="136">
        <v>2</v>
      </c>
      <c r="B78" s="13"/>
      <c r="C78" s="13" t="s">
        <v>1590</v>
      </c>
      <c r="D78" s="13" t="s">
        <v>1591</v>
      </c>
      <c r="E78" s="137" t="s">
        <v>1592</v>
      </c>
      <c r="F78" s="138">
        <v>0</v>
      </c>
      <c r="G78" s="138">
        <v>0</v>
      </c>
      <c r="H78" s="138">
        <v>749</v>
      </c>
      <c r="I78" s="13" t="s">
        <v>1587</v>
      </c>
      <c r="N78" s="13"/>
      <c r="O78" s="13" t="s">
        <v>1593</v>
      </c>
      <c r="P78" s="13" t="s">
        <v>2005</v>
      </c>
      <c r="Q78" s="13" t="s">
        <v>1594</v>
      </c>
      <c r="R78" s="13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</row>
    <row r="79" spans="1:116" s="140" customFormat="1" ht="48">
      <c r="A79" s="136">
        <v>3</v>
      </c>
      <c r="B79" s="13"/>
      <c r="C79" s="13" t="s">
        <v>1595</v>
      </c>
      <c r="D79" s="13" t="s">
        <v>1596</v>
      </c>
      <c r="E79" s="14" t="s">
        <v>1597</v>
      </c>
      <c r="F79" s="138">
        <v>0</v>
      </c>
      <c r="G79" s="138">
        <v>0</v>
      </c>
      <c r="H79" s="138">
        <v>8050</v>
      </c>
      <c r="I79" s="13" t="s">
        <v>1598</v>
      </c>
      <c r="N79" s="13"/>
      <c r="O79" s="13" t="s">
        <v>1599</v>
      </c>
      <c r="P79" s="13" t="s">
        <v>2006</v>
      </c>
      <c r="Q79" s="13" t="s">
        <v>1600</v>
      </c>
      <c r="R79" s="13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</row>
    <row r="80" spans="1:116" s="140" customFormat="1" ht="51" customHeight="1">
      <c r="A80" s="141">
        <v>4</v>
      </c>
      <c r="B80" s="13"/>
      <c r="C80" s="13" t="s">
        <v>1601</v>
      </c>
      <c r="D80" s="13" t="s">
        <v>1602</v>
      </c>
      <c r="E80" s="137" t="s">
        <v>1603</v>
      </c>
      <c r="F80" s="138">
        <v>0</v>
      </c>
      <c r="G80" s="138">
        <v>0</v>
      </c>
      <c r="H80" s="138">
        <v>28980</v>
      </c>
      <c r="I80" s="13" t="s">
        <v>1587</v>
      </c>
      <c r="N80" s="13"/>
      <c r="O80" s="13" t="s">
        <v>1604</v>
      </c>
      <c r="P80" s="13" t="s">
        <v>2007</v>
      </c>
      <c r="Q80" s="13" t="s">
        <v>1605</v>
      </c>
      <c r="R80" s="13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</row>
    <row r="81" spans="1:116" s="140" customFormat="1" ht="48">
      <c r="A81" s="136">
        <v>5</v>
      </c>
      <c r="B81" s="13"/>
      <c r="C81" s="13" t="s">
        <v>1606</v>
      </c>
      <c r="D81" s="13" t="s">
        <v>1607</v>
      </c>
      <c r="E81" s="137" t="s">
        <v>1608</v>
      </c>
      <c r="F81" s="138">
        <v>0</v>
      </c>
      <c r="G81" s="138">
        <v>0</v>
      </c>
      <c r="H81" s="138">
        <v>2844</v>
      </c>
      <c r="I81" s="13" t="s">
        <v>1598</v>
      </c>
      <c r="N81" s="13"/>
      <c r="O81" s="13" t="s">
        <v>1609</v>
      </c>
      <c r="P81" s="13" t="s">
        <v>2008</v>
      </c>
      <c r="Q81" s="13" t="s">
        <v>1610</v>
      </c>
      <c r="R81" s="13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</row>
    <row r="82" spans="1:116" s="140" customFormat="1" ht="48">
      <c r="A82" s="136">
        <v>6</v>
      </c>
      <c r="B82" s="13"/>
      <c r="C82" s="13" t="s">
        <v>1611</v>
      </c>
      <c r="D82" s="13" t="s">
        <v>1612</v>
      </c>
      <c r="E82" s="137" t="s">
        <v>1613</v>
      </c>
      <c r="F82" s="138">
        <v>0</v>
      </c>
      <c r="G82" s="138">
        <v>0</v>
      </c>
      <c r="H82" s="138">
        <v>700</v>
      </c>
      <c r="I82" s="13" t="s">
        <v>1587</v>
      </c>
      <c r="N82" s="13"/>
      <c r="O82" s="13" t="s">
        <v>1614</v>
      </c>
      <c r="P82" s="13" t="s">
        <v>2009</v>
      </c>
      <c r="Q82" s="13" t="s">
        <v>1615</v>
      </c>
      <c r="R82" s="13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</row>
    <row r="83" spans="1:116" s="140" customFormat="1" ht="48">
      <c r="A83" s="141">
        <v>7</v>
      </c>
      <c r="B83" s="13"/>
      <c r="C83" s="13" t="s">
        <v>1616</v>
      </c>
      <c r="D83" s="13" t="s">
        <v>1617</v>
      </c>
      <c r="E83" s="14" t="s">
        <v>1618</v>
      </c>
      <c r="F83" s="138">
        <v>0</v>
      </c>
      <c r="G83" s="138">
        <v>0</v>
      </c>
      <c r="H83" s="138">
        <v>12100</v>
      </c>
      <c r="I83" s="13" t="s">
        <v>1598</v>
      </c>
      <c r="N83" s="13"/>
      <c r="O83" s="13" t="s">
        <v>1619</v>
      </c>
      <c r="P83" s="13" t="s">
        <v>2010</v>
      </c>
      <c r="Q83" s="13" t="s">
        <v>1620</v>
      </c>
      <c r="R83" s="13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</row>
    <row r="84" spans="1:116" s="140" customFormat="1" ht="48">
      <c r="A84" s="136">
        <v>8</v>
      </c>
      <c r="B84" s="13"/>
      <c r="C84" s="13" t="s">
        <v>1621</v>
      </c>
      <c r="D84" s="13" t="s">
        <v>1596</v>
      </c>
      <c r="E84" s="137" t="s">
        <v>1622</v>
      </c>
      <c r="F84" s="138">
        <v>0</v>
      </c>
      <c r="G84" s="138">
        <v>0</v>
      </c>
      <c r="H84" s="138">
        <v>3750</v>
      </c>
      <c r="I84" s="13" t="s">
        <v>1587</v>
      </c>
      <c r="N84" s="13"/>
      <c r="O84" s="13" t="s">
        <v>1623</v>
      </c>
      <c r="P84" s="13" t="s">
        <v>2011</v>
      </c>
      <c r="Q84" s="13" t="s">
        <v>1624</v>
      </c>
      <c r="R84" s="13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</row>
    <row r="85" spans="1:116" s="140" customFormat="1" ht="48">
      <c r="A85" s="136">
        <v>9</v>
      </c>
      <c r="B85" s="13"/>
      <c r="C85" s="13" t="s">
        <v>1625</v>
      </c>
      <c r="D85" s="13" t="s">
        <v>1591</v>
      </c>
      <c r="E85" s="137" t="s">
        <v>1626</v>
      </c>
      <c r="F85" s="138">
        <v>0</v>
      </c>
      <c r="G85" s="138">
        <v>0</v>
      </c>
      <c r="H85" s="138">
        <v>1575</v>
      </c>
      <c r="I85" s="13" t="s">
        <v>1587</v>
      </c>
      <c r="N85" s="13"/>
      <c r="O85" s="13" t="s">
        <v>1627</v>
      </c>
      <c r="P85" s="13" t="s">
        <v>2012</v>
      </c>
      <c r="Q85" s="13" t="s">
        <v>1628</v>
      </c>
      <c r="R85" s="13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</row>
    <row r="86" spans="1:116" s="140" customFormat="1" ht="48">
      <c r="A86" s="141">
        <v>10</v>
      </c>
      <c r="B86" s="13"/>
      <c r="C86" s="13" t="s">
        <v>1629</v>
      </c>
      <c r="D86" s="13" t="s">
        <v>1630</v>
      </c>
      <c r="E86" s="137" t="s">
        <v>1631</v>
      </c>
      <c r="F86" s="138">
        <v>0</v>
      </c>
      <c r="G86" s="138">
        <v>0</v>
      </c>
      <c r="H86" s="138">
        <v>5819</v>
      </c>
      <c r="I86" s="13" t="s">
        <v>1587</v>
      </c>
      <c r="N86" s="13"/>
      <c r="O86" s="13" t="s">
        <v>1632</v>
      </c>
      <c r="P86" s="13" t="s">
        <v>2013</v>
      </c>
      <c r="Q86" s="13" t="s">
        <v>1633</v>
      </c>
      <c r="R86" s="13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</row>
    <row r="87" spans="1:116" s="140" customFormat="1" ht="60">
      <c r="A87" s="136">
        <v>11</v>
      </c>
      <c r="B87" s="13"/>
      <c r="C87" s="13" t="s">
        <v>1634</v>
      </c>
      <c r="D87" s="13" t="s">
        <v>1635</v>
      </c>
      <c r="E87" s="137" t="s">
        <v>1613</v>
      </c>
      <c r="F87" s="138">
        <v>200</v>
      </c>
      <c r="G87" s="138">
        <v>0</v>
      </c>
      <c r="H87" s="138">
        <v>500</v>
      </c>
      <c r="I87" s="13" t="s">
        <v>1598</v>
      </c>
      <c r="N87" s="13"/>
      <c r="O87" s="13" t="s">
        <v>1636</v>
      </c>
      <c r="P87" s="13" t="s">
        <v>2014</v>
      </c>
      <c r="Q87" s="13" t="s">
        <v>1930</v>
      </c>
      <c r="R87" s="13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</row>
    <row r="88" spans="1:116" s="140" customFormat="1" ht="48">
      <c r="A88" s="136">
        <v>12</v>
      </c>
      <c r="B88" s="13"/>
      <c r="C88" s="13" t="s">
        <v>1931</v>
      </c>
      <c r="D88" s="13" t="s">
        <v>1591</v>
      </c>
      <c r="E88" s="137" t="s">
        <v>1932</v>
      </c>
      <c r="F88" s="138">
        <v>0</v>
      </c>
      <c r="G88" s="138">
        <v>0</v>
      </c>
      <c r="H88" s="138">
        <v>600</v>
      </c>
      <c r="I88" s="13" t="s">
        <v>1587</v>
      </c>
      <c r="N88" s="13"/>
      <c r="O88" s="13" t="s">
        <v>1933</v>
      </c>
      <c r="P88" s="13" t="s">
        <v>2015</v>
      </c>
      <c r="Q88" s="13" t="s">
        <v>1934</v>
      </c>
      <c r="R88" s="13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</row>
    <row r="89" spans="1:116" s="142" customFormat="1" ht="48">
      <c r="A89" s="136">
        <v>13</v>
      </c>
      <c r="B89" s="13"/>
      <c r="C89" s="13" t="s">
        <v>1935</v>
      </c>
      <c r="D89" s="13" t="s">
        <v>1936</v>
      </c>
      <c r="E89" s="137" t="s">
        <v>1937</v>
      </c>
      <c r="F89" s="138">
        <v>0</v>
      </c>
      <c r="G89" s="138">
        <v>0</v>
      </c>
      <c r="H89" s="138">
        <v>10050</v>
      </c>
      <c r="I89" s="13" t="s">
        <v>1598</v>
      </c>
      <c r="N89" s="13"/>
      <c r="O89" s="13" t="s">
        <v>1938</v>
      </c>
      <c r="P89" s="13" t="s">
        <v>2016</v>
      </c>
      <c r="Q89" s="13" t="s">
        <v>1939</v>
      </c>
      <c r="R89" s="13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</row>
    <row r="90" spans="1:116" s="142" customFormat="1" ht="48">
      <c r="A90" s="136">
        <v>14</v>
      </c>
      <c r="B90" s="13"/>
      <c r="C90" s="13" t="s">
        <v>1940</v>
      </c>
      <c r="D90" s="13" t="s">
        <v>1612</v>
      </c>
      <c r="E90" s="137" t="s">
        <v>1941</v>
      </c>
      <c r="F90" s="138">
        <v>0</v>
      </c>
      <c r="G90" s="138">
        <v>0</v>
      </c>
      <c r="H90" s="138">
        <v>1525</v>
      </c>
      <c r="I90" s="13" t="s">
        <v>1587</v>
      </c>
      <c r="N90" s="13"/>
      <c r="O90" s="13" t="s">
        <v>1942</v>
      </c>
      <c r="P90" s="13" t="s">
        <v>2017</v>
      </c>
      <c r="Q90" s="13" t="s">
        <v>1943</v>
      </c>
      <c r="R90" s="13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</row>
    <row r="91" spans="1:116" s="142" customFormat="1" ht="48">
      <c r="A91" s="136">
        <v>15</v>
      </c>
      <c r="B91" s="13"/>
      <c r="C91" s="13" t="s">
        <v>1944</v>
      </c>
      <c r="D91" s="13" t="s">
        <v>1945</v>
      </c>
      <c r="E91" s="137" t="s">
        <v>1946</v>
      </c>
      <c r="F91" s="138">
        <v>0</v>
      </c>
      <c r="G91" s="138">
        <v>0</v>
      </c>
      <c r="H91" s="138">
        <v>3335</v>
      </c>
      <c r="I91" s="13" t="s">
        <v>1587</v>
      </c>
      <c r="N91" s="13"/>
      <c r="O91" s="13" t="s">
        <v>1947</v>
      </c>
      <c r="P91" s="13" t="s">
        <v>2018</v>
      </c>
      <c r="Q91" s="13" t="s">
        <v>1948</v>
      </c>
      <c r="R91" s="13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</row>
    <row r="92" spans="1:116" s="142" customFormat="1" ht="48">
      <c r="A92" s="136">
        <v>16</v>
      </c>
      <c r="B92" s="13"/>
      <c r="C92" s="13" t="s">
        <v>1949</v>
      </c>
      <c r="D92" s="13" t="s">
        <v>1950</v>
      </c>
      <c r="E92" s="137" t="s">
        <v>1951</v>
      </c>
      <c r="F92" s="138">
        <v>0</v>
      </c>
      <c r="G92" s="138">
        <v>0</v>
      </c>
      <c r="H92" s="138">
        <v>4000</v>
      </c>
      <c r="I92" s="13" t="s">
        <v>1598</v>
      </c>
      <c r="N92" s="13"/>
      <c r="O92" s="13" t="s">
        <v>1952</v>
      </c>
      <c r="P92" s="13" t="s">
        <v>2019</v>
      </c>
      <c r="Q92" s="13" t="s">
        <v>1953</v>
      </c>
      <c r="R92" s="13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</row>
    <row r="93" spans="1:116" s="142" customFormat="1" ht="48">
      <c r="A93" s="136">
        <v>17</v>
      </c>
      <c r="B93" s="13"/>
      <c r="C93" s="13" t="s">
        <v>1954</v>
      </c>
      <c r="D93" s="13" t="s">
        <v>1955</v>
      </c>
      <c r="E93" s="137" t="s">
        <v>1956</v>
      </c>
      <c r="F93" s="138">
        <v>0</v>
      </c>
      <c r="G93" s="138">
        <v>0</v>
      </c>
      <c r="H93" s="138">
        <v>900</v>
      </c>
      <c r="I93" s="13" t="s">
        <v>1587</v>
      </c>
      <c r="N93" s="13"/>
      <c r="O93" s="13" t="s">
        <v>1957</v>
      </c>
      <c r="P93" s="13" t="s">
        <v>2020</v>
      </c>
      <c r="Q93" s="13" t="s">
        <v>1958</v>
      </c>
      <c r="R93" s="13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</row>
    <row r="94" spans="1:116" s="142" customFormat="1" ht="60">
      <c r="A94" s="136">
        <v>18</v>
      </c>
      <c r="B94" s="13"/>
      <c r="C94" s="13" t="s">
        <v>1959</v>
      </c>
      <c r="D94" s="13" t="s">
        <v>1596</v>
      </c>
      <c r="E94" s="137" t="s">
        <v>1960</v>
      </c>
      <c r="F94" s="138">
        <v>0</v>
      </c>
      <c r="G94" s="138">
        <v>0</v>
      </c>
      <c r="H94" s="138">
        <v>6900</v>
      </c>
      <c r="I94" s="13" t="s">
        <v>1587</v>
      </c>
      <c r="N94" s="13"/>
      <c r="O94" s="13" t="s">
        <v>1961</v>
      </c>
      <c r="P94" s="13" t="s">
        <v>2021</v>
      </c>
      <c r="Q94" s="13" t="s">
        <v>100</v>
      </c>
      <c r="R94" s="13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</row>
    <row r="95" spans="1:116" s="142" customFormat="1" ht="48">
      <c r="A95" s="136">
        <v>19</v>
      </c>
      <c r="B95" s="13"/>
      <c r="C95" s="13" t="s">
        <v>101</v>
      </c>
      <c r="D95" s="13" t="s">
        <v>102</v>
      </c>
      <c r="E95" s="137" t="s">
        <v>103</v>
      </c>
      <c r="F95" s="138">
        <v>0</v>
      </c>
      <c r="G95" s="138">
        <v>0</v>
      </c>
      <c r="H95" s="138">
        <v>5787</v>
      </c>
      <c r="I95" s="13" t="s">
        <v>1587</v>
      </c>
      <c r="N95" s="13"/>
      <c r="O95" s="13" t="s">
        <v>104</v>
      </c>
      <c r="P95" s="13" t="s">
        <v>2022</v>
      </c>
      <c r="Q95" s="13" t="s">
        <v>105</v>
      </c>
      <c r="R95" s="13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</row>
    <row r="96" spans="1:116" s="142" customFormat="1" ht="48">
      <c r="A96" s="136">
        <v>20</v>
      </c>
      <c r="B96" s="13"/>
      <c r="C96" s="13" t="s">
        <v>106</v>
      </c>
      <c r="D96" s="13" t="s">
        <v>102</v>
      </c>
      <c r="E96" s="137" t="s">
        <v>107</v>
      </c>
      <c r="F96" s="138">
        <v>0</v>
      </c>
      <c r="G96" s="138">
        <v>0</v>
      </c>
      <c r="H96" s="138">
        <v>6096</v>
      </c>
      <c r="I96" s="13" t="s">
        <v>1587</v>
      </c>
      <c r="N96" s="13"/>
      <c r="O96" s="13" t="s">
        <v>108</v>
      </c>
      <c r="P96" s="13" t="s">
        <v>2023</v>
      </c>
      <c r="Q96" s="13" t="s">
        <v>109</v>
      </c>
      <c r="R96" s="13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</row>
    <row r="97" spans="1:116" s="142" customFormat="1" ht="48">
      <c r="A97" s="136">
        <v>21</v>
      </c>
      <c r="B97" s="13"/>
      <c r="C97" s="13" t="s">
        <v>110</v>
      </c>
      <c r="D97" s="13" t="s">
        <v>1617</v>
      </c>
      <c r="E97" s="14" t="s">
        <v>111</v>
      </c>
      <c r="F97" s="138">
        <v>0</v>
      </c>
      <c r="G97" s="138">
        <v>0</v>
      </c>
      <c r="H97" s="138">
        <v>20400</v>
      </c>
      <c r="I97" s="13" t="s">
        <v>112</v>
      </c>
      <c r="N97" s="13"/>
      <c r="O97" s="13" t="s">
        <v>113</v>
      </c>
      <c r="P97" s="13" t="s">
        <v>2024</v>
      </c>
      <c r="Q97" s="13" t="s">
        <v>114</v>
      </c>
      <c r="R97" s="13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</row>
    <row r="98" spans="1:116" s="142" customFormat="1" ht="48">
      <c r="A98" s="136">
        <v>22</v>
      </c>
      <c r="B98" s="13"/>
      <c r="C98" s="13" t="s">
        <v>115</v>
      </c>
      <c r="D98" s="13" t="s">
        <v>1585</v>
      </c>
      <c r="E98" s="137" t="s">
        <v>116</v>
      </c>
      <c r="F98" s="138">
        <v>0</v>
      </c>
      <c r="G98" s="138">
        <v>0</v>
      </c>
      <c r="H98" s="138">
        <v>3250</v>
      </c>
      <c r="I98" s="13" t="s">
        <v>1587</v>
      </c>
      <c r="N98" s="13"/>
      <c r="O98" s="13" t="s">
        <v>117</v>
      </c>
      <c r="P98" s="13" t="s">
        <v>2025</v>
      </c>
      <c r="Q98" s="13" t="s">
        <v>118</v>
      </c>
      <c r="R98" s="13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</row>
    <row r="99" spans="1:116" s="142" customFormat="1" ht="48">
      <c r="A99" s="136">
        <v>23</v>
      </c>
      <c r="B99" s="13"/>
      <c r="C99" s="13" t="s">
        <v>119</v>
      </c>
      <c r="D99" s="13" t="s">
        <v>120</v>
      </c>
      <c r="E99" s="14" t="s">
        <v>121</v>
      </c>
      <c r="F99" s="138">
        <v>0</v>
      </c>
      <c r="G99" s="138">
        <v>0</v>
      </c>
      <c r="H99" s="138">
        <v>15750</v>
      </c>
      <c r="I99" s="13" t="s">
        <v>1587</v>
      </c>
      <c r="N99" s="13"/>
      <c r="O99" s="13" t="s">
        <v>122</v>
      </c>
      <c r="P99" s="13" t="s">
        <v>2026</v>
      </c>
      <c r="Q99" s="13" t="s">
        <v>123</v>
      </c>
      <c r="R99" s="13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</row>
    <row r="100" spans="1:116" s="142" customFormat="1" ht="48">
      <c r="A100" s="136">
        <v>24</v>
      </c>
      <c r="B100" s="13"/>
      <c r="C100" s="13" t="s">
        <v>124</v>
      </c>
      <c r="D100" s="13" t="s">
        <v>1591</v>
      </c>
      <c r="E100" s="137" t="s">
        <v>125</v>
      </c>
      <c r="F100" s="138">
        <v>0</v>
      </c>
      <c r="G100" s="138">
        <v>0</v>
      </c>
      <c r="H100" s="138">
        <v>77540</v>
      </c>
      <c r="I100" s="13" t="s">
        <v>1587</v>
      </c>
      <c r="N100" s="13"/>
      <c r="O100" s="13" t="s">
        <v>126</v>
      </c>
      <c r="P100" s="13" t="s">
        <v>2027</v>
      </c>
      <c r="Q100" s="13" t="s">
        <v>127</v>
      </c>
      <c r="R100" s="13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</row>
    <row r="101" spans="1:116" s="142" customFormat="1" ht="48">
      <c r="A101" s="136">
        <v>25</v>
      </c>
      <c r="B101" s="13"/>
      <c r="C101" s="13" t="s">
        <v>128</v>
      </c>
      <c r="D101" s="13" t="s">
        <v>1955</v>
      </c>
      <c r="E101" s="137" t="s">
        <v>129</v>
      </c>
      <c r="F101" s="138">
        <v>0</v>
      </c>
      <c r="G101" s="138">
        <v>0</v>
      </c>
      <c r="H101" s="138">
        <v>716</v>
      </c>
      <c r="I101" s="13" t="s">
        <v>1587</v>
      </c>
      <c r="N101" s="13"/>
      <c r="O101" s="13" t="s">
        <v>130</v>
      </c>
      <c r="P101" s="13" t="s">
        <v>2028</v>
      </c>
      <c r="Q101" s="13" t="s">
        <v>131</v>
      </c>
      <c r="R101" s="13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</row>
    <row r="102" spans="1:116" s="142" customFormat="1" ht="60">
      <c r="A102" s="136">
        <v>26</v>
      </c>
      <c r="B102" s="13"/>
      <c r="C102" s="13" t="s">
        <v>132</v>
      </c>
      <c r="D102" s="13" t="s">
        <v>120</v>
      </c>
      <c r="E102" s="137" t="s">
        <v>133</v>
      </c>
      <c r="F102" s="138">
        <v>0</v>
      </c>
      <c r="G102" s="138">
        <v>0</v>
      </c>
      <c r="H102" s="138">
        <v>1455</v>
      </c>
      <c r="I102" s="13" t="s">
        <v>1587</v>
      </c>
      <c r="N102" s="13"/>
      <c r="O102" s="13" t="s">
        <v>134</v>
      </c>
      <c r="P102" s="13" t="s">
        <v>2029</v>
      </c>
      <c r="Q102" s="13" t="s">
        <v>135</v>
      </c>
      <c r="R102" s="13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</row>
    <row r="103" spans="1:116" s="142" customFormat="1" ht="48">
      <c r="A103" s="136">
        <v>27</v>
      </c>
      <c r="B103" s="13"/>
      <c r="C103" s="13" t="s">
        <v>1590</v>
      </c>
      <c r="D103" s="13" t="s">
        <v>1591</v>
      </c>
      <c r="E103" s="137" t="s">
        <v>136</v>
      </c>
      <c r="F103" s="138">
        <v>0</v>
      </c>
      <c r="G103" s="138">
        <v>0</v>
      </c>
      <c r="H103" s="138">
        <v>400</v>
      </c>
      <c r="I103" s="13" t="s">
        <v>1587</v>
      </c>
      <c r="N103" s="13"/>
      <c r="O103" s="13" t="s">
        <v>137</v>
      </c>
      <c r="P103" s="13" t="s">
        <v>2030</v>
      </c>
      <c r="Q103" s="13" t="s">
        <v>138</v>
      </c>
      <c r="R103" s="13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</row>
    <row r="104" spans="1:18" ht="38.25">
      <c r="A104" s="143">
        <v>28</v>
      </c>
      <c r="B104" s="143"/>
      <c r="C104" s="144" t="s">
        <v>139</v>
      </c>
      <c r="D104" s="143" t="s">
        <v>140</v>
      </c>
      <c r="E104" s="145" t="s">
        <v>141</v>
      </c>
      <c r="F104" s="143"/>
      <c r="G104" s="143"/>
      <c r="H104" s="143" t="s">
        <v>142</v>
      </c>
      <c r="I104" s="146" t="s">
        <v>143</v>
      </c>
      <c r="N104" s="143"/>
      <c r="O104" s="143"/>
      <c r="P104" s="147" t="s">
        <v>2031</v>
      </c>
      <c r="Q104" s="144" t="s">
        <v>144</v>
      </c>
      <c r="R104" s="143"/>
    </row>
    <row r="105" spans="1:18" ht="51">
      <c r="A105" s="143">
        <v>29</v>
      </c>
      <c r="B105" s="143"/>
      <c r="C105" s="143" t="s">
        <v>145</v>
      </c>
      <c r="D105" s="143" t="s">
        <v>146</v>
      </c>
      <c r="E105" s="143" t="s">
        <v>147</v>
      </c>
      <c r="F105" s="143"/>
      <c r="G105" s="143"/>
      <c r="H105" s="143" t="s">
        <v>142</v>
      </c>
      <c r="I105" s="146" t="s">
        <v>148</v>
      </c>
      <c r="N105" s="143"/>
      <c r="O105" s="143"/>
      <c r="P105" s="147" t="s">
        <v>2032</v>
      </c>
      <c r="Q105" s="144" t="s">
        <v>149</v>
      </c>
      <c r="R105" s="143"/>
    </row>
    <row r="106" spans="1:18" ht="51">
      <c r="A106" s="143">
        <v>30</v>
      </c>
      <c r="B106" s="143"/>
      <c r="C106" s="146" t="s">
        <v>150</v>
      </c>
      <c r="D106" s="146" t="s">
        <v>151</v>
      </c>
      <c r="E106" s="146" t="s">
        <v>152</v>
      </c>
      <c r="F106" s="143"/>
      <c r="G106" s="143"/>
      <c r="H106" s="143" t="s">
        <v>142</v>
      </c>
      <c r="I106" s="146" t="s">
        <v>148</v>
      </c>
      <c r="N106" s="143"/>
      <c r="O106" s="143"/>
      <c r="P106" s="147" t="s">
        <v>2033</v>
      </c>
      <c r="Q106" s="144" t="s">
        <v>153</v>
      </c>
      <c r="R106" s="143"/>
    </row>
    <row r="107" spans="1:18" ht="38.25">
      <c r="A107" s="143">
        <v>31</v>
      </c>
      <c r="B107" s="143"/>
      <c r="C107" s="143" t="s">
        <v>154</v>
      </c>
      <c r="D107" s="143" t="s">
        <v>155</v>
      </c>
      <c r="E107" s="143" t="s">
        <v>156</v>
      </c>
      <c r="F107" s="143"/>
      <c r="G107" s="143"/>
      <c r="H107" s="143" t="s">
        <v>142</v>
      </c>
      <c r="I107" s="146" t="s">
        <v>143</v>
      </c>
      <c r="N107" s="143"/>
      <c r="O107" s="143"/>
      <c r="P107" s="143" t="s">
        <v>2034</v>
      </c>
      <c r="Q107" s="144" t="s">
        <v>157</v>
      </c>
      <c r="R107" s="143"/>
    </row>
    <row r="108" spans="1:18" ht="25.5">
      <c r="A108" s="143">
        <v>32</v>
      </c>
      <c r="B108" s="143"/>
      <c r="C108" s="143" t="s">
        <v>158</v>
      </c>
      <c r="D108" s="143" t="s">
        <v>155</v>
      </c>
      <c r="E108" s="146" t="s">
        <v>159</v>
      </c>
      <c r="F108" s="143"/>
      <c r="G108" s="143"/>
      <c r="H108" s="143" t="s">
        <v>142</v>
      </c>
      <c r="I108" s="146" t="s">
        <v>143</v>
      </c>
      <c r="N108" s="143"/>
      <c r="O108" s="143"/>
      <c r="P108" s="147" t="s">
        <v>2035</v>
      </c>
      <c r="Q108" s="144" t="s">
        <v>160</v>
      </c>
      <c r="R108" s="143"/>
    </row>
    <row r="109" spans="1:18" ht="51">
      <c r="A109" s="143">
        <v>33</v>
      </c>
      <c r="B109" s="143"/>
      <c r="C109" s="143" t="s">
        <v>161</v>
      </c>
      <c r="D109" s="143" t="s">
        <v>162</v>
      </c>
      <c r="E109" s="146" t="s">
        <v>163</v>
      </c>
      <c r="F109" s="143"/>
      <c r="G109" s="143"/>
      <c r="H109" s="143" t="s">
        <v>142</v>
      </c>
      <c r="I109" s="146" t="s">
        <v>148</v>
      </c>
      <c r="N109" s="143"/>
      <c r="O109" s="143"/>
      <c r="P109" s="147" t="s">
        <v>2036</v>
      </c>
      <c r="Q109" s="144" t="s">
        <v>164</v>
      </c>
      <c r="R109" s="143"/>
    </row>
    <row r="110" spans="1:18" ht="51">
      <c r="A110" s="143">
        <v>34</v>
      </c>
      <c r="B110" s="143"/>
      <c r="C110" s="148" t="s">
        <v>165</v>
      </c>
      <c r="D110" s="143" t="s">
        <v>166</v>
      </c>
      <c r="E110" s="146" t="s">
        <v>167</v>
      </c>
      <c r="F110" s="143"/>
      <c r="G110" s="143"/>
      <c r="H110" s="143" t="s">
        <v>142</v>
      </c>
      <c r="I110" s="146" t="s">
        <v>148</v>
      </c>
      <c r="N110" s="143"/>
      <c r="O110" s="143"/>
      <c r="P110" s="148" t="s">
        <v>2037</v>
      </c>
      <c r="Q110" s="149" t="s">
        <v>168</v>
      </c>
      <c r="R110" s="143"/>
    </row>
    <row r="111" spans="1:18" ht="51">
      <c r="A111" s="143">
        <v>35</v>
      </c>
      <c r="B111" s="143"/>
      <c r="C111" s="150" t="s">
        <v>169</v>
      </c>
      <c r="D111" s="143" t="s">
        <v>170</v>
      </c>
      <c r="E111" s="146" t="s">
        <v>171</v>
      </c>
      <c r="F111" s="143"/>
      <c r="G111" s="143"/>
      <c r="H111" s="143" t="s">
        <v>142</v>
      </c>
      <c r="I111" s="146" t="s">
        <v>148</v>
      </c>
      <c r="N111" s="143"/>
      <c r="O111" s="143"/>
      <c r="P111" s="148" t="s">
        <v>2038</v>
      </c>
      <c r="Q111" s="148" t="s">
        <v>172</v>
      </c>
      <c r="R111" s="143"/>
    </row>
    <row r="112" spans="1:18" ht="76.5">
      <c r="A112" s="143">
        <v>36</v>
      </c>
      <c r="B112" s="143"/>
      <c r="C112" s="146" t="s">
        <v>173</v>
      </c>
      <c r="D112" s="146" t="s">
        <v>174</v>
      </c>
      <c r="E112" s="146" t="s">
        <v>175</v>
      </c>
      <c r="F112" s="143"/>
      <c r="G112" s="143"/>
      <c r="H112" s="143" t="s">
        <v>142</v>
      </c>
      <c r="I112" s="146" t="s">
        <v>143</v>
      </c>
      <c r="N112" s="143"/>
      <c r="O112" s="143"/>
      <c r="P112" s="147" t="s">
        <v>2039</v>
      </c>
      <c r="Q112" s="144" t="s">
        <v>176</v>
      </c>
      <c r="R112" s="143"/>
    </row>
    <row r="113" spans="1:18" ht="38.25">
      <c r="A113" s="143">
        <v>37</v>
      </c>
      <c r="B113" s="143"/>
      <c r="C113" s="143" t="s">
        <v>177</v>
      </c>
      <c r="D113" s="143" t="s">
        <v>178</v>
      </c>
      <c r="E113" s="146" t="s">
        <v>179</v>
      </c>
      <c r="F113" s="143"/>
      <c r="G113" s="143"/>
      <c r="H113" s="143" t="s">
        <v>142</v>
      </c>
      <c r="I113" s="146" t="s">
        <v>143</v>
      </c>
      <c r="N113" s="143"/>
      <c r="O113" s="143"/>
      <c r="P113" s="148" t="s">
        <v>2040</v>
      </c>
      <c r="Q113" s="149" t="s">
        <v>180</v>
      </c>
      <c r="R113" s="143"/>
    </row>
    <row r="114" spans="1:18" ht="51">
      <c r="A114" s="143">
        <v>38</v>
      </c>
      <c r="B114" s="143"/>
      <c r="C114" s="146" t="s">
        <v>181</v>
      </c>
      <c r="D114" s="146" t="s">
        <v>182</v>
      </c>
      <c r="E114" s="143" t="s">
        <v>183</v>
      </c>
      <c r="F114" s="143"/>
      <c r="G114" s="143"/>
      <c r="H114" s="143"/>
      <c r="I114" s="146" t="s">
        <v>148</v>
      </c>
      <c r="N114" s="143"/>
      <c r="O114" s="143"/>
      <c r="P114" s="148" t="s">
        <v>2041</v>
      </c>
      <c r="Q114" s="149" t="s">
        <v>184</v>
      </c>
      <c r="R114" s="143"/>
    </row>
    <row r="115" spans="1:18" ht="25.5">
      <c r="A115" s="143">
        <v>39</v>
      </c>
      <c r="B115" s="143"/>
      <c r="C115" s="143" t="s">
        <v>1693</v>
      </c>
      <c r="D115" s="143" t="s">
        <v>1694</v>
      </c>
      <c r="E115" s="143" t="s">
        <v>1695</v>
      </c>
      <c r="F115" s="143"/>
      <c r="G115" s="143"/>
      <c r="H115" s="143" t="s">
        <v>142</v>
      </c>
      <c r="I115" s="146" t="s">
        <v>143</v>
      </c>
      <c r="N115" s="143"/>
      <c r="O115" s="143"/>
      <c r="P115" s="148" t="s">
        <v>2042</v>
      </c>
      <c r="Q115" s="149" t="s">
        <v>1696</v>
      </c>
      <c r="R115" s="143"/>
    </row>
    <row r="116" spans="1:18" ht="63.75">
      <c r="A116" s="143">
        <v>40</v>
      </c>
      <c r="B116" s="143"/>
      <c r="C116" s="143" t="s">
        <v>1697</v>
      </c>
      <c r="D116" s="143" t="s">
        <v>1698</v>
      </c>
      <c r="E116" s="143" t="s">
        <v>1699</v>
      </c>
      <c r="F116" s="143"/>
      <c r="G116" s="143"/>
      <c r="H116" s="143" t="s">
        <v>142</v>
      </c>
      <c r="I116" s="146" t="s">
        <v>1700</v>
      </c>
      <c r="N116" s="143"/>
      <c r="O116" s="143"/>
      <c r="P116" s="148" t="s">
        <v>2043</v>
      </c>
      <c r="Q116" s="149" t="s">
        <v>1701</v>
      </c>
      <c r="R116" s="143"/>
    </row>
    <row r="117" spans="1:18" ht="63.75">
      <c r="A117" s="143">
        <v>41</v>
      </c>
      <c r="B117" s="143"/>
      <c r="C117" s="143" t="s">
        <v>1697</v>
      </c>
      <c r="D117" s="143" t="s">
        <v>1698</v>
      </c>
      <c r="E117" s="143" t="s">
        <v>1702</v>
      </c>
      <c r="F117" s="143"/>
      <c r="G117" s="143"/>
      <c r="H117" s="143" t="s">
        <v>142</v>
      </c>
      <c r="I117" s="146" t="s">
        <v>1700</v>
      </c>
      <c r="N117" s="143"/>
      <c r="O117" s="143"/>
      <c r="P117" s="148" t="s">
        <v>2044</v>
      </c>
      <c r="Q117" s="149" t="s">
        <v>1703</v>
      </c>
      <c r="R117" s="143"/>
    </row>
    <row r="118" spans="1:18" ht="25.5">
      <c r="A118" s="143">
        <v>42</v>
      </c>
      <c r="B118" s="143"/>
      <c r="C118" s="143" t="s">
        <v>1704</v>
      </c>
      <c r="D118" s="143" t="s">
        <v>1705</v>
      </c>
      <c r="E118" s="143" t="s">
        <v>1706</v>
      </c>
      <c r="F118" s="143"/>
      <c r="G118" s="143"/>
      <c r="H118" s="143" t="s">
        <v>142</v>
      </c>
      <c r="I118" s="146" t="s">
        <v>143</v>
      </c>
      <c r="N118" s="143"/>
      <c r="O118" s="143"/>
      <c r="P118" s="148" t="s">
        <v>2045</v>
      </c>
      <c r="Q118" s="149" t="s">
        <v>1707</v>
      </c>
      <c r="R118" s="143"/>
    </row>
    <row r="119" spans="1:18" ht="25.5">
      <c r="A119" s="143">
        <v>43</v>
      </c>
      <c r="B119" s="143"/>
      <c r="C119" s="143" t="s">
        <v>1708</v>
      </c>
      <c r="D119" s="143" t="s">
        <v>166</v>
      </c>
      <c r="E119" s="143" t="s">
        <v>1709</v>
      </c>
      <c r="F119" s="143"/>
      <c r="G119" s="143"/>
      <c r="H119" s="143" t="s">
        <v>142</v>
      </c>
      <c r="I119" s="146" t="s">
        <v>143</v>
      </c>
      <c r="N119" s="143"/>
      <c r="O119" s="143"/>
      <c r="P119" s="148" t="s">
        <v>2046</v>
      </c>
      <c r="Q119" s="149" t="s">
        <v>1710</v>
      </c>
      <c r="R119" s="143"/>
    </row>
    <row r="120" spans="1:18" ht="25.5">
      <c r="A120" s="143">
        <v>44</v>
      </c>
      <c r="B120" s="143"/>
      <c r="C120" s="143" t="s">
        <v>1711</v>
      </c>
      <c r="D120" s="143" t="s">
        <v>1712</v>
      </c>
      <c r="E120" s="143" t="s">
        <v>1713</v>
      </c>
      <c r="F120" s="143"/>
      <c r="G120" s="143"/>
      <c r="H120" s="143" t="s">
        <v>142</v>
      </c>
      <c r="I120" s="146" t="s">
        <v>143</v>
      </c>
      <c r="N120" s="143"/>
      <c r="O120" s="143"/>
      <c r="P120" s="148" t="s">
        <v>2047</v>
      </c>
      <c r="Q120" s="149" t="s">
        <v>1714</v>
      </c>
      <c r="R120" s="143"/>
    </row>
    <row r="121" spans="1:18" ht="38.25">
      <c r="A121" s="143">
        <v>45</v>
      </c>
      <c r="B121" s="143"/>
      <c r="C121" s="143" t="s">
        <v>1715</v>
      </c>
      <c r="D121" s="143" t="s">
        <v>1716</v>
      </c>
      <c r="E121" s="143" t="s">
        <v>1717</v>
      </c>
      <c r="F121" s="143"/>
      <c r="G121" s="143"/>
      <c r="H121" s="143" t="s">
        <v>142</v>
      </c>
      <c r="I121" s="146" t="s">
        <v>143</v>
      </c>
      <c r="N121" s="143"/>
      <c r="O121" s="143"/>
      <c r="P121" s="148" t="s">
        <v>2048</v>
      </c>
      <c r="Q121" s="149" t="s">
        <v>1718</v>
      </c>
      <c r="R121" s="143"/>
    </row>
    <row r="122" spans="1:18" ht="63.75">
      <c r="A122" s="143">
        <v>46</v>
      </c>
      <c r="B122" s="143"/>
      <c r="C122" s="143" t="s">
        <v>1719</v>
      </c>
      <c r="D122" s="143" t="s">
        <v>155</v>
      </c>
      <c r="E122" s="143" t="s">
        <v>1720</v>
      </c>
      <c r="F122" s="143"/>
      <c r="G122" s="143"/>
      <c r="H122" s="143" t="s">
        <v>142</v>
      </c>
      <c r="I122" s="146" t="s">
        <v>1700</v>
      </c>
      <c r="N122" s="143"/>
      <c r="O122" s="143"/>
      <c r="P122" s="148" t="s">
        <v>2049</v>
      </c>
      <c r="Q122" s="149" t="s">
        <v>1721</v>
      </c>
      <c r="R122" s="143"/>
    </row>
    <row r="123" spans="1:18" ht="25.5">
      <c r="A123" s="143">
        <v>47</v>
      </c>
      <c r="B123" s="143"/>
      <c r="C123" s="146" t="s">
        <v>1722</v>
      </c>
      <c r="D123" s="143" t="s">
        <v>1723</v>
      </c>
      <c r="E123" s="143" t="s">
        <v>1724</v>
      </c>
      <c r="F123" s="143"/>
      <c r="G123" s="143"/>
      <c r="H123" s="143" t="s">
        <v>142</v>
      </c>
      <c r="I123" s="146" t="s">
        <v>143</v>
      </c>
      <c r="N123" s="143"/>
      <c r="O123" s="143"/>
      <c r="P123" s="148" t="s">
        <v>2050</v>
      </c>
      <c r="Q123" s="149" t="s">
        <v>1725</v>
      </c>
      <c r="R123" s="143"/>
    </row>
    <row r="124" spans="1:18" ht="25.5">
      <c r="A124" s="143">
        <v>48</v>
      </c>
      <c r="B124" s="143"/>
      <c r="C124" s="143" t="s">
        <v>1726</v>
      </c>
      <c r="D124" s="143" t="s">
        <v>1727</v>
      </c>
      <c r="E124" s="143" t="s">
        <v>1728</v>
      </c>
      <c r="F124" s="143"/>
      <c r="G124" s="143"/>
      <c r="H124" s="143" t="s">
        <v>142</v>
      </c>
      <c r="I124" s="146" t="s">
        <v>143</v>
      </c>
      <c r="N124" s="143"/>
      <c r="O124" s="143"/>
      <c r="P124" s="148" t="s">
        <v>2051</v>
      </c>
      <c r="Q124" s="149" t="s">
        <v>1729</v>
      </c>
      <c r="R124" s="143"/>
    </row>
    <row r="125" spans="1:18" ht="25.5">
      <c r="A125" s="143">
        <v>49</v>
      </c>
      <c r="B125" s="143"/>
      <c r="C125" s="146" t="s">
        <v>1730</v>
      </c>
      <c r="D125" s="143" t="s">
        <v>1731</v>
      </c>
      <c r="E125" s="143" t="s">
        <v>1732</v>
      </c>
      <c r="F125" s="143"/>
      <c r="G125" s="143"/>
      <c r="H125" s="143" t="s">
        <v>142</v>
      </c>
      <c r="I125" s="146" t="s">
        <v>143</v>
      </c>
      <c r="N125" s="143"/>
      <c r="O125" s="143"/>
      <c r="P125" s="148" t="s">
        <v>2052</v>
      </c>
      <c r="Q125" s="149" t="s">
        <v>1733</v>
      </c>
      <c r="R125" s="143"/>
    </row>
    <row r="126" spans="1:18" ht="25.5">
      <c r="A126" s="143">
        <v>50</v>
      </c>
      <c r="B126" s="143"/>
      <c r="C126" s="143" t="s">
        <v>1734</v>
      </c>
      <c r="D126" s="143" t="s">
        <v>1735</v>
      </c>
      <c r="E126" s="143" t="s">
        <v>1736</v>
      </c>
      <c r="F126" s="143"/>
      <c r="G126" s="143"/>
      <c r="H126" s="143" t="s">
        <v>142</v>
      </c>
      <c r="I126" s="146" t="s">
        <v>143</v>
      </c>
      <c r="N126" s="143"/>
      <c r="O126" s="143"/>
      <c r="P126" s="148" t="s">
        <v>2053</v>
      </c>
      <c r="Q126" s="149" t="s">
        <v>1737</v>
      </c>
      <c r="R126" s="143"/>
    </row>
    <row r="127" spans="1:18" ht="25.5">
      <c r="A127" s="143">
        <v>51</v>
      </c>
      <c r="B127" s="143"/>
      <c r="C127" s="143" t="s">
        <v>1734</v>
      </c>
      <c r="D127" s="143" t="s">
        <v>1735</v>
      </c>
      <c r="E127" s="143" t="s">
        <v>1738</v>
      </c>
      <c r="F127" s="143"/>
      <c r="G127" s="143"/>
      <c r="H127" s="143" t="s">
        <v>142</v>
      </c>
      <c r="I127" s="146" t="s">
        <v>143</v>
      </c>
      <c r="N127" s="143"/>
      <c r="O127" s="143"/>
      <c r="P127" s="148" t="s">
        <v>2054</v>
      </c>
      <c r="Q127" s="149" t="s">
        <v>1739</v>
      </c>
      <c r="R127" s="143"/>
    </row>
    <row r="128" spans="1:18" ht="25.5">
      <c r="A128" s="143">
        <v>52</v>
      </c>
      <c r="B128" s="143"/>
      <c r="C128" s="143" t="s">
        <v>1740</v>
      </c>
      <c r="D128" s="143" t="s">
        <v>1735</v>
      </c>
      <c r="E128" s="143" t="s">
        <v>1741</v>
      </c>
      <c r="F128" s="143"/>
      <c r="G128" s="143"/>
      <c r="H128" s="143" t="s">
        <v>142</v>
      </c>
      <c r="I128" s="146" t="s">
        <v>143</v>
      </c>
      <c r="N128" s="143"/>
      <c r="O128" s="143"/>
      <c r="P128" s="148" t="s">
        <v>2055</v>
      </c>
      <c r="Q128" s="149" t="s">
        <v>1742</v>
      </c>
      <c r="R128" s="143"/>
    </row>
    <row r="129" spans="1:18" ht="25.5">
      <c r="A129" s="143">
        <v>53</v>
      </c>
      <c r="B129" s="143"/>
      <c r="C129" s="143" t="s">
        <v>1743</v>
      </c>
      <c r="D129" s="143" t="s">
        <v>1744</v>
      </c>
      <c r="E129" s="143" t="s">
        <v>1745</v>
      </c>
      <c r="F129" s="143"/>
      <c r="G129" s="143"/>
      <c r="H129" s="143" t="s">
        <v>142</v>
      </c>
      <c r="I129" s="146" t="s">
        <v>143</v>
      </c>
      <c r="N129" s="143"/>
      <c r="O129" s="143"/>
      <c r="P129" s="148" t="s">
        <v>2056</v>
      </c>
      <c r="Q129" s="149" t="s">
        <v>1746</v>
      </c>
      <c r="R129" s="143"/>
    </row>
    <row r="130" spans="1:18" ht="25.5">
      <c r="A130" s="143">
        <v>54</v>
      </c>
      <c r="B130" s="143"/>
      <c r="C130" s="143" t="s">
        <v>1747</v>
      </c>
      <c r="D130" s="143" t="s">
        <v>1748</v>
      </c>
      <c r="E130" s="143" t="s">
        <v>1749</v>
      </c>
      <c r="F130" s="143"/>
      <c r="G130" s="143"/>
      <c r="H130" s="143" t="s">
        <v>142</v>
      </c>
      <c r="I130" s="146" t="s">
        <v>143</v>
      </c>
      <c r="N130" s="143"/>
      <c r="O130" s="143"/>
      <c r="P130" s="148" t="s">
        <v>2057</v>
      </c>
      <c r="Q130" s="149" t="s">
        <v>1750</v>
      </c>
      <c r="R130" s="143"/>
    </row>
    <row r="131" spans="1:18" ht="38.25">
      <c r="A131" s="143">
        <v>55</v>
      </c>
      <c r="B131" s="143"/>
      <c r="C131" s="146" t="s">
        <v>1751</v>
      </c>
      <c r="D131" s="146" t="s">
        <v>1752</v>
      </c>
      <c r="E131" s="143" t="s">
        <v>1753</v>
      </c>
      <c r="F131" s="143"/>
      <c r="G131" s="143"/>
      <c r="H131" s="143" t="s">
        <v>142</v>
      </c>
      <c r="I131" s="146" t="s">
        <v>143</v>
      </c>
      <c r="N131" s="143"/>
      <c r="O131" s="143"/>
      <c r="P131" s="148" t="s">
        <v>2058</v>
      </c>
      <c r="Q131" s="149" t="s">
        <v>1754</v>
      </c>
      <c r="R131" s="143"/>
    </row>
    <row r="132" spans="1:18" ht="25.5">
      <c r="A132" s="143">
        <v>56</v>
      </c>
      <c r="B132" s="143"/>
      <c r="C132" s="143" t="s">
        <v>1755</v>
      </c>
      <c r="D132" s="143" t="s">
        <v>1756</v>
      </c>
      <c r="E132" s="143" t="s">
        <v>1757</v>
      </c>
      <c r="F132" s="143"/>
      <c r="G132" s="143"/>
      <c r="H132" s="143" t="s">
        <v>142</v>
      </c>
      <c r="I132" s="146" t="s">
        <v>143</v>
      </c>
      <c r="N132" s="143"/>
      <c r="O132" s="143"/>
      <c r="P132" s="148" t="s">
        <v>2059</v>
      </c>
      <c r="Q132" s="149" t="s">
        <v>1758</v>
      </c>
      <c r="R132" s="143"/>
    </row>
    <row r="133" spans="1:18" ht="38.25">
      <c r="A133" s="143">
        <v>57</v>
      </c>
      <c r="B133" s="143"/>
      <c r="C133" s="143" t="s">
        <v>1759</v>
      </c>
      <c r="D133" s="143" t="s">
        <v>1760</v>
      </c>
      <c r="E133" s="143" t="s">
        <v>1761</v>
      </c>
      <c r="F133" s="143"/>
      <c r="G133" s="143"/>
      <c r="H133" s="143" t="s">
        <v>142</v>
      </c>
      <c r="I133" s="146" t="s">
        <v>143</v>
      </c>
      <c r="N133" s="143"/>
      <c r="O133" s="143"/>
      <c r="P133" s="148" t="s">
        <v>2060</v>
      </c>
      <c r="Q133" s="149" t="s">
        <v>1762</v>
      </c>
      <c r="R133" s="143"/>
    </row>
    <row r="134" spans="1:18" ht="38.25">
      <c r="A134" s="143">
        <v>58</v>
      </c>
      <c r="B134" s="143"/>
      <c r="C134" s="143" t="s">
        <v>1763</v>
      </c>
      <c r="D134" s="143" t="s">
        <v>1764</v>
      </c>
      <c r="E134" s="143" t="s">
        <v>1765</v>
      </c>
      <c r="F134" s="143"/>
      <c r="G134" s="143"/>
      <c r="H134" s="143" t="s">
        <v>142</v>
      </c>
      <c r="I134" s="146" t="s">
        <v>143</v>
      </c>
      <c r="N134" s="143"/>
      <c r="O134" s="143"/>
      <c r="P134" s="148" t="s">
        <v>2061</v>
      </c>
      <c r="Q134" s="149" t="s">
        <v>1762</v>
      </c>
      <c r="R134" s="143"/>
    </row>
    <row r="135" spans="1:18" ht="38.25">
      <c r="A135" s="143">
        <v>60</v>
      </c>
      <c r="B135" s="143"/>
      <c r="C135" s="143" t="s">
        <v>1755</v>
      </c>
      <c r="D135" s="143" t="s">
        <v>1756</v>
      </c>
      <c r="E135" s="146" t="s">
        <v>1766</v>
      </c>
      <c r="F135" s="143"/>
      <c r="G135" s="143"/>
      <c r="H135" s="143" t="s">
        <v>142</v>
      </c>
      <c r="I135" s="146" t="s">
        <v>143</v>
      </c>
      <c r="N135" s="143"/>
      <c r="O135" s="143"/>
      <c r="P135" s="148" t="s">
        <v>2062</v>
      </c>
      <c r="Q135" s="149" t="s">
        <v>1767</v>
      </c>
      <c r="R135" s="143"/>
    </row>
    <row r="136" spans="1:18" ht="38.25">
      <c r="A136" s="143">
        <v>61</v>
      </c>
      <c r="B136" s="143"/>
      <c r="C136" s="143" t="s">
        <v>1768</v>
      </c>
      <c r="D136" s="143" t="s">
        <v>1769</v>
      </c>
      <c r="E136" s="146" t="s">
        <v>1770</v>
      </c>
      <c r="F136" s="143"/>
      <c r="G136" s="143"/>
      <c r="H136" s="143" t="s">
        <v>142</v>
      </c>
      <c r="I136" s="146" t="s">
        <v>143</v>
      </c>
      <c r="N136" s="143"/>
      <c r="O136" s="143"/>
      <c r="P136" s="148" t="s">
        <v>2063</v>
      </c>
      <c r="Q136" s="149" t="s">
        <v>1771</v>
      </c>
      <c r="R136" s="143"/>
    </row>
    <row r="137" spans="1:18" ht="25.5">
      <c r="A137" s="143">
        <v>62</v>
      </c>
      <c r="B137" s="143"/>
      <c r="C137" s="146" t="s">
        <v>1772</v>
      </c>
      <c r="D137" s="143" t="s">
        <v>1773</v>
      </c>
      <c r="E137" s="143" t="s">
        <v>1774</v>
      </c>
      <c r="F137" s="143"/>
      <c r="G137" s="143"/>
      <c r="H137" s="143" t="s">
        <v>142</v>
      </c>
      <c r="I137" s="146" t="s">
        <v>143</v>
      </c>
      <c r="N137" s="143"/>
      <c r="O137" s="143"/>
      <c r="P137" s="148" t="s">
        <v>2064</v>
      </c>
      <c r="Q137" s="149" t="s">
        <v>1775</v>
      </c>
      <c r="R137" s="143"/>
    </row>
    <row r="138" spans="1:18" ht="25.5">
      <c r="A138" s="143">
        <v>63</v>
      </c>
      <c r="B138" s="143"/>
      <c r="C138" s="149" t="s">
        <v>1776</v>
      </c>
      <c r="D138" s="143" t="s">
        <v>1777</v>
      </c>
      <c r="E138" s="145" t="s">
        <v>1778</v>
      </c>
      <c r="F138" s="143"/>
      <c r="G138" s="143"/>
      <c r="H138" s="143" t="s">
        <v>142</v>
      </c>
      <c r="I138" s="146" t="s">
        <v>143</v>
      </c>
      <c r="N138" s="143"/>
      <c r="O138" s="143"/>
      <c r="P138" s="148" t="s">
        <v>2065</v>
      </c>
      <c r="Q138" s="149" t="s">
        <v>1779</v>
      </c>
      <c r="R138" s="143"/>
    </row>
    <row r="139" spans="1:18" ht="89.25">
      <c r="A139" s="143">
        <v>64</v>
      </c>
      <c r="B139" s="143"/>
      <c r="C139" s="144" t="s">
        <v>1776</v>
      </c>
      <c r="D139" s="143" t="s">
        <v>1777</v>
      </c>
      <c r="E139" s="145" t="s">
        <v>1780</v>
      </c>
      <c r="F139" s="143"/>
      <c r="G139" s="143"/>
      <c r="H139" s="143" t="s">
        <v>142</v>
      </c>
      <c r="I139" s="146" t="s">
        <v>143</v>
      </c>
      <c r="N139" s="143"/>
      <c r="O139" s="143"/>
      <c r="P139" s="147" t="s">
        <v>2066</v>
      </c>
      <c r="Q139" s="149" t="s">
        <v>1779</v>
      </c>
      <c r="R139" s="143"/>
    </row>
    <row r="140" spans="1:18" ht="25.5">
      <c r="A140" s="143">
        <v>65</v>
      </c>
      <c r="B140" s="143"/>
      <c r="C140" s="143" t="s">
        <v>1781</v>
      </c>
      <c r="D140" s="143" t="s">
        <v>1716</v>
      </c>
      <c r="E140" s="145" t="s">
        <v>1782</v>
      </c>
      <c r="F140" s="143"/>
      <c r="G140" s="143"/>
      <c r="H140" s="143" t="s">
        <v>142</v>
      </c>
      <c r="I140" s="146" t="s">
        <v>143</v>
      </c>
      <c r="N140" s="143"/>
      <c r="O140" s="143"/>
      <c r="P140" s="148" t="s">
        <v>2040</v>
      </c>
      <c r="Q140" s="149" t="s">
        <v>180</v>
      </c>
      <c r="R140" s="143"/>
    </row>
    <row r="141" spans="1:116" s="158" customFormat="1" ht="63.75">
      <c r="A141" s="151">
        <v>66</v>
      </c>
      <c r="B141" s="152"/>
      <c r="C141" s="153" t="s">
        <v>1783</v>
      </c>
      <c r="D141" s="152" t="s">
        <v>1784</v>
      </c>
      <c r="E141" s="154" t="s">
        <v>1785</v>
      </c>
      <c r="F141" s="152"/>
      <c r="G141" s="152"/>
      <c r="H141" s="151" t="s">
        <v>142</v>
      </c>
      <c r="I141" s="155" t="s">
        <v>1700</v>
      </c>
      <c r="N141" s="152"/>
      <c r="O141" s="152" t="s">
        <v>2067</v>
      </c>
      <c r="P141" s="153" t="s">
        <v>2068</v>
      </c>
      <c r="Q141" s="156" t="s">
        <v>1786</v>
      </c>
      <c r="R141" s="152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</row>
    <row r="142" spans="1:116" s="158" customFormat="1" ht="51">
      <c r="A142" s="151">
        <v>67</v>
      </c>
      <c r="B142" s="152"/>
      <c r="C142" s="159" t="s">
        <v>1787</v>
      </c>
      <c r="D142" s="152" t="s">
        <v>1788</v>
      </c>
      <c r="E142" s="152" t="s">
        <v>1789</v>
      </c>
      <c r="F142" s="152"/>
      <c r="G142" s="152"/>
      <c r="H142" s="151" t="s">
        <v>142</v>
      </c>
      <c r="I142" s="155" t="s">
        <v>148</v>
      </c>
      <c r="N142" s="152"/>
      <c r="O142" s="152" t="s">
        <v>2069</v>
      </c>
      <c r="P142" s="159" t="s">
        <v>2070</v>
      </c>
      <c r="Q142" s="160" t="s">
        <v>1790</v>
      </c>
      <c r="R142" s="152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</row>
    <row r="143" spans="1:116" s="158" customFormat="1" ht="51">
      <c r="A143" s="151">
        <v>68</v>
      </c>
      <c r="B143" s="152"/>
      <c r="C143" s="159" t="s">
        <v>1791</v>
      </c>
      <c r="D143" s="155" t="s">
        <v>1792</v>
      </c>
      <c r="E143" s="155" t="s">
        <v>1793</v>
      </c>
      <c r="F143" s="152"/>
      <c r="G143" s="152"/>
      <c r="H143" s="151" t="s">
        <v>142</v>
      </c>
      <c r="I143" s="155" t="s">
        <v>148</v>
      </c>
      <c r="N143" s="152"/>
      <c r="O143" s="152" t="s">
        <v>2071</v>
      </c>
      <c r="P143" s="159" t="s">
        <v>2072</v>
      </c>
      <c r="Q143" s="160" t="s">
        <v>1794</v>
      </c>
      <c r="R143" s="152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</row>
    <row r="144" spans="1:18" ht="25.5">
      <c r="A144" s="161">
        <v>69</v>
      </c>
      <c r="B144" s="162"/>
      <c r="C144" s="163" t="s">
        <v>1795</v>
      </c>
      <c r="D144" s="162" t="s">
        <v>1796</v>
      </c>
      <c r="E144" s="164" t="s">
        <v>1797</v>
      </c>
      <c r="F144" s="162"/>
      <c r="G144" s="162"/>
      <c r="H144" s="161" t="s">
        <v>142</v>
      </c>
      <c r="I144" s="164" t="s">
        <v>143</v>
      </c>
      <c r="N144" s="162"/>
      <c r="O144" s="162"/>
      <c r="P144" s="163" t="s">
        <v>2073</v>
      </c>
      <c r="Q144" s="165" t="s">
        <v>1798</v>
      </c>
      <c r="R144" s="162"/>
    </row>
    <row r="145" spans="1:116" s="158" customFormat="1" ht="25.5">
      <c r="A145" s="151">
        <v>70</v>
      </c>
      <c r="B145" s="152"/>
      <c r="C145" s="159" t="s">
        <v>1799</v>
      </c>
      <c r="D145" s="152" t="s">
        <v>1800</v>
      </c>
      <c r="E145" s="155" t="s">
        <v>1801</v>
      </c>
      <c r="F145" s="152"/>
      <c r="G145" s="152"/>
      <c r="H145" s="151" t="s">
        <v>142</v>
      </c>
      <c r="I145" s="155" t="s">
        <v>143</v>
      </c>
      <c r="N145" s="152"/>
      <c r="O145" s="152" t="s">
        <v>2074</v>
      </c>
      <c r="P145" s="159" t="s">
        <v>2075</v>
      </c>
      <c r="Q145" s="160" t="s">
        <v>1802</v>
      </c>
      <c r="R145" s="152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</row>
    <row r="146" spans="1:116" s="158" customFormat="1" ht="51">
      <c r="A146" s="151">
        <v>71</v>
      </c>
      <c r="B146" s="152"/>
      <c r="C146" s="159" t="s">
        <v>1803</v>
      </c>
      <c r="D146" s="152" t="s">
        <v>1804</v>
      </c>
      <c r="E146" s="155" t="s">
        <v>1805</v>
      </c>
      <c r="F146" s="152"/>
      <c r="G146" s="152"/>
      <c r="H146" s="151" t="s">
        <v>142</v>
      </c>
      <c r="I146" s="155" t="s">
        <v>148</v>
      </c>
      <c r="N146" s="152"/>
      <c r="O146" s="152" t="s">
        <v>2076</v>
      </c>
      <c r="P146" s="159" t="s">
        <v>2077</v>
      </c>
      <c r="Q146" s="167" t="s">
        <v>1806</v>
      </c>
      <c r="R146" s="152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</row>
    <row r="147" spans="1:116" s="158" customFormat="1" ht="51">
      <c r="A147" s="151">
        <v>72</v>
      </c>
      <c r="B147" s="152"/>
      <c r="C147" s="159" t="s">
        <v>1807</v>
      </c>
      <c r="D147" s="152" t="s">
        <v>1808</v>
      </c>
      <c r="E147" s="155" t="s">
        <v>1809</v>
      </c>
      <c r="F147" s="152"/>
      <c r="G147" s="152"/>
      <c r="H147" s="151" t="s">
        <v>142</v>
      </c>
      <c r="I147" s="155" t="s">
        <v>148</v>
      </c>
      <c r="N147" s="152"/>
      <c r="O147" s="152" t="s">
        <v>2078</v>
      </c>
      <c r="P147" s="159" t="s">
        <v>2079</v>
      </c>
      <c r="Q147" s="160" t="s">
        <v>1810</v>
      </c>
      <c r="R147" s="152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</row>
    <row r="148" spans="1:18" ht="51">
      <c r="A148" s="161">
        <v>73</v>
      </c>
      <c r="B148" s="162"/>
      <c r="C148" s="163" t="s">
        <v>1811</v>
      </c>
      <c r="D148" s="162" t="s">
        <v>1812</v>
      </c>
      <c r="E148" s="164" t="s">
        <v>1813</v>
      </c>
      <c r="F148" s="162"/>
      <c r="G148" s="162"/>
      <c r="H148" s="161" t="s">
        <v>142</v>
      </c>
      <c r="I148" s="164" t="s">
        <v>148</v>
      </c>
      <c r="N148" s="162"/>
      <c r="O148" s="162"/>
      <c r="P148" s="163" t="s">
        <v>2080</v>
      </c>
      <c r="Q148" s="168" t="s">
        <v>1814</v>
      </c>
      <c r="R148" s="162"/>
    </row>
    <row r="149" spans="1:116" s="158" customFormat="1" ht="38.25">
      <c r="A149" s="151">
        <v>74</v>
      </c>
      <c r="B149" s="152"/>
      <c r="C149" s="159" t="s">
        <v>1815</v>
      </c>
      <c r="D149" s="155" t="s">
        <v>1812</v>
      </c>
      <c r="E149" s="155" t="s">
        <v>1816</v>
      </c>
      <c r="F149" s="152"/>
      <c r="G149" s="152"/>
      <c r="H149" s="151" t="s">
        <v>142</v>
      </c>
      <c r="I149" s="155" t="s">
        <v>143</v>
      </c>
      <c r="N149" s="152"/>
      <c r="O149" s="152" t="s">
        <v>2081</v>
      </c>
      <c r="P149" s="159" t="s">
        <v>2082</v>
      </c>
      <c r="Q149" s="160" t="s">
        <v>1817</v>
      </c>
      <c r="R149" s="152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</row>
    <row r="150" spans="1:116" s="158" customFormat="1" ht="51">
      <c r="A150" s="151">
        <v>75</v>
      </c>
      <c r="B150" s="152"/>
      <c r="C150" s="159" t="s">
        <v>1818</v>
      </c>
      <c r="D150" s="152" t="s">
        <v>1819</v>
      </c>
      <c r="E150" s="155" t="s">
        <v>1805</v>
      </c>
      <c r="F150" s="152"/>
      <c r="G150" s="152"/>
      <c r="H150" s="151" t="s">
        <v>142</v>
      </c>
      <c r="I150" s="155" t="s">
        <v>148</v>
      </c>
      <c r="N150" s="152"/>
      <c r="O150" s="152" t="s">
        <v>2083</v>
      </c>
      <c r="P150" s="159" t="s">
        <v>2084</v>
      </c>
      <c r="Q150" s="160" t="s">
        <v>1820</v>
      </c>
      <c r="R150" s="152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</row>
    <row r="151" spans="1:116" s="158" customFormat="1" ht="51">
      <c r="A151" s="151">
        <v>76</v>
      </c>
      <c r="B151" s="152"/>
      <c r="C151" s="159" t="s">
        <v>1821</v>
      </c>
      <c r="D151" s="155" t="s">
        <v>1822</v>
      </c>
      <c r="E151" s="152" t="s">
        <v>1823</v>
      </c>
      <c r="F151" s="152"/>
      <c r="G151" s="152"/>
      <c r="H151" s="151" t="s">
        <v>142</v>
      </c>
      <c r="I151" s="155" t="s">
        <v>148</v>
      </c>
      <c r="N151" s="152"/>
      <c r="O151" s="152" t="s">
        <v>2085</v>
      </c>
      <c r="P151" s="159" t="s">
        <v>2086</v>
      </c>
      <c r="Q151" s="160" t="s">
        <v>1824</v>
      </c>
      <c r="R151" s="152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</row>
    <row r="152" spans="1:116" s="158" customFormat="1" ht="63.75">
      <c r="A152" s="151">
        <v>77</v>
      </c>
      <c r="B152" s="152"/>
      <c r="C152" s="159" t="s">
        <v>1825</v>
      </c>
      <c r="D152" s="152" t="s">
        <v>1826</v>
      </c>
      <c r="E152" s="152" t="s">
        <v>1827</v>
      </c>
      <c r="F152" s="152"/>
      <c r="G152" s="152"/>
      <c r="H152" s="151" t="s">
        <v>142</v>
      </c>
      <c r="I152" s="155" t="s">
        <v>1700</v>
      </c>
      <c r="N152" s="152"/>
      <c r="O152" s="152" t="s">
        <v>2087</v>
      </c>
      <c r="P152" s="159" t="s">
        <v>2088</v>
      </c>
      <c r="Q152" s="167" t="s">
        <v>1828</v>
      </c>
      <c r="R152" s="152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</row>
    <row r="153" spans="1:116" s="158" customFormat="1" ht="63.75">
      <c r="A153" s="151">
        <v>78</v>
      </c>
      <c r="B153" s="152"/>
      <c r="C153" s="159" t="s">
        <v>1829</v>
      </c>
      <c r="D153" s="152" t="s">
        <v>1792</v>
      </c>
      <c r="E153" s="152" t="s">
        <v>1830</v>
      </c>
      <c r="F153" s="152">
        <v>1000</v>
      </c>
      <c r="G153" s="152">
        <v>0</v>
      </c>
      <c r="H153" s="151" t="s">
        <v>142</v>
      </c>
      <c r="I153" s="155" t="s">
        <v>1700</v>
      </c>
      <c r="N153" s="152"/>
      <c r="O153" s="152" t="s">
        <v>2089</v>
      </c>
      <c r="P153" s="159" t="s">
        <v>2090</v>
      </c>
      <c r="Q153" s="160" t="s">
        <v>1831</v>
      </c>
      <c r="R153" s="152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</row>
    <row r="154" spans="1:116" s="158" customFormat="1" ht="25.5">
      <c r="A154" s="151">
        <v>79</v>
      </c>
      <c r="B154" s="152"/>
      <c r="C154" s="169" t="s">
        <v>1832</v>
      </c>
      <c r="D154" s="152"/>
      <c r="E154" s="152" t="s">
        <v>1833</v>
      </c>
      <c r="F154" s="152"/>
      <c r="G154" s="152"/>
      <c r="H154" s="151" t="s">
        <v>142</v>
      </c>
      <c r="I154" s="155" t="s">
        <v>143</v>
      </c>
      <c r="N154" s="152"/>
      <c r="O154" s="152" t="s">
        <v>2091</v>
      </c>
      <c r="P154" s="169" t="s">
        <v>2092</v>
      </c>
      <c r="Q154" s="160" t="s">
        <v>1834</v>
      </c>
      <c r="R154" s="152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</row>
    <row r="155" spans="1:116" s="158" customFormat="1" ht="63.75">
      <c r="A155" s="151">
        <v>80</v>
      </c>
      <c r="B155" s="152"/>
      <c r="C155" s="170" t="s">
        <v>1835</v>
      </c>
      <c r="D155" s="152" t="s">
        <v>1800</v>
      </c>
      <c r="E155" s="152" t="s">
        <v>1789</v>
      </c>
      <c r="F155" s="155"/>
      <c r="G155" s="152"/>
      <c r="H155" s="151" t="s">
        <v>142</v>
      </c>
      <c r="I155" s="155" t="s">
        <v>1700</v>
      </c>
      <c r="N155" s="152"/>
      <c r="O155" s="152" t="s">
        <v>2093</v>
      </c>
      <c r="P155" s="170" t="s">
        <v>2094</v>
      </c>
      <c r="Q155" s="160" t="s">
        <v>1836</v>
      </c>
      <c r="R155" s="152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</row>
    <row r="156" spans="1:116" s="158" customFormat="1" ht="63.75">
      <c r="A156" s="151">
        <v>81</v>
      </c>
      <c r="B156" s="152"/>
      <c r="C156" s="170" t="s">
        <v>1837</v>
      </c>
      <c r="D156" s="152" t="s">
        <v>1838</v>
      </c>
      <c r="E156" s="155" t="s">
        <v>1839</v>
      </c>
      <c r="F156" s="155" t="s">
        <v>1840</v>
      </c>
      <c r="G156" s="152"/>
      <c r="H156" s="151" t="s">
        <v>142</v>
      </c>
      <c r="I156" s="155" t="s">
        <v>1700</v>
      </c>
      <c r="N156" s="152"/>
      <c r="O156" s="152" t="s">
        <v>2095</v>
      </c>
      <c r="P156" s="170" t="s">
        <v>2096</v>
      </c>
      <c r="Q156" s="160" t="s">
        <v>1841</v>
      </c>
      <c r="R156" s="152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</row>
    <row r="157" spans="1:116" s="158" customFormat="1" ht="25.5">
      <c r="A157" s="151">
        <v>82</v>
      </c>
      <c r="B157" s="152"/>
      <c r="C157" s="170" t="s">
        <v>1842</v>
      </c>
      <c r="D157" s="152" t="s">
        <v>1843</v>
      </c>
      <c r="E157" s="152" t="s">
        <v>1844</v>
      </c>
      <c r="F157" s="152" t="s">
        <v>1845</v>
      </c>
      <c r="G157" s="152"/>
      <c r="H157" s="151" t="s">
        <v>142</v>
      </c>
      <c r="I157" s="155" t="s">
        <v>143</v>
      </c>
      <c r="N157" s="152"/>
      <c r="O157" s="152" t="s">
        <v>2097</v>
      </c>
      <c r="P157" s="170" t="s">
        <v>2098</v>
      </c>
      <c r="Q157" s="160" t="s">
        <v>1846</v>
      </c>
      <c r="R157" s="152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</row>
    <row r="158" spans="1:116" s="158" customFormat="1" ht="38.25">
      <c r="A158" s="151">
        <v>83</v>
      </c>
      <c r="B158" s="152"/>
      <c r="C158" s="171" t="s">
        <v>1847</v>
      </c>
      <c r="D158" s="152" t="s">
        <v>1848</v>
      </c>
      <c r="E158" s="155" t="s">
        <v>1849</v>
      </c>
      <c r="F158" s="152" t="s">
        <v>1850</v>
      </c>
      <c r="G158" s="152"/>
      <c r="H158" s="151" t="s">
        <v>142</v>
      </c>
      <c r="I158" s="155" t="s">
        <v>143</v>
      </c>
      <c r="N158" s="152"/>
      <c r="O158" s="152" t="s">
        <v>2099</v>
      </c>
      <c r="P158" s="172" t="s">
        <v>2100</v>
      </c>
      <c r="Q158" s="173" t="s">
        <v>1851</v>
      </c>
      <c r="R158" s="152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</row>
    <row r="159" spans="1:116" s="158" customFormat="1" ht="63.75">
      <c r="A159" s="151">
        <v>84</v>
      </c>
      <c r="B159" s="152"/>
      <c r="C159" s="171" t="s">
        <v>1852</v>
      </c>
      <c r="D159" s="152" t="s">
        <v>1853</v>
      </c>
      <c r="E159" s="155" t="s">
        <v>1854</v>
      </c>
      <c r="F159" s="152"/>
      <c r="G159" s="152"/>
      <c r="H159" s="151" t="s">
        <v>142</v>
      </c>
      <c r="I159" s="155" t="s">
        <v>1700</v>
      </c>
      <c r="N159" s="152"/>
      <c r="O159" s="152" t="s">
        <v>2101</v>
      </c>
      <c r="P159" s="172" t="s">
        <v>2102</v>
      </c>
      <c r="Q159" s="173" t="s">
        <v>1846</v>
      </c>
      <c r="R159" s="152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</row>
    <row r="160" spans="1:116" s="158" customFormat="1" ht="38.25">
      <c r="A160" s="151">
        <v>85</v>
      </c>
      <c r="B160" s="152"/>
      <c r="C160" s="174" t="s">
        <v>1855</v>
      </c>
      <c r="D160" s="152" t="s">
        <v>1856</v>
      </c>
      <c r="E160" s="155" t="s">
        <v>1857</v>
      </c>
      <c r="F160" s="152"/>
      <c r="G160" s="152"/>
      <c r="H160" s="151" t="s">
        <v>142</v>
      </c>
      <c r="I160" s="155" t="s">
        <v>143</v>
      </c>
      <c r="N160" s="152"/>
      <c r="O160" s="152" t="s">
        <v>2103</v>
      </c>
      <c r="P160" s="175" t="s">
        <v>2104</v>
      </c>
      <c r="Q160" s="160" t="s">
        <v>1858</v>
      </c>
      <c r="R160" s="152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</row>
    <row r="161" spans="1:116" s="158" customFormat="1" ht="51">
      <c r="A161" s="151">
        <v>86</v>
      </c>
      <c r="B161" s="152"/>
      <c r="C161" s="174" t="s">
        <v>1859</v>
      </c>
      <c r="D161" s="152" t="s">
        <v>1792</v>
      </c>
      <c r="E161" s="152" t="s">
        <v>1860</v>
      </c>
      <c r="F161" s="152"/>
      <c r="G161" s="152"/>
      <c r="H161" s="151" t="s">
        <v>142</v>
      </c>
      <c r="I161" s="155" t="s">
        <v>148</v>
      </c>
      <c r="N161" s="152"/>
      <c r="O161" s="152" t="s">
        <v>2105</v>
      </c>
      <c r="P161" s="175" t="s">
        <v>2106</v>
      </c>
      <c r="Q161" s="160" t="s">
        <v>1861</v>
      </c>
      <c r="R161" s="152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</row>
    <row r="162" spans="1:116" s="158" customFormat="1" ht="38.25">
      <c r="A162" s="151">
        <v>87</v>
      </c>
      <c r="B162" s="152"/>
      <c r="C162" s="174" t="s">
        <v>1862</v>
      </c>
      <c r="D162" s="152" t="s">
        <v>1838</v>
      </c>
      <c r="E162" s="155" t="s">
        <v>1863</v>
      </c>
      <c r="F162" s="152"/>
      <c r="G162" s="152"/>
      <c r="H162" s="151" t="s">
        <v>142</v>
      </c>
      <c r="I162" s="155" t="s">
        <v>143</v>
      </c>
      <c r="N162" s="152"/>
      <c r="O162" s="152" t="s">
        <v>2107</v>
      </c>
      <c r="P162" s="175" t="s">
        <v>2108</v>
      </c>
      <c r="Q162" s="167" t="s">
        <v>1864</v>
      </c>
      <c r="R162" s="152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</row>
    <row r="163" spans="1:116" s="158" customFormat="1" ht="25.5">
      <c r="A163" s="151">
        <v>88</v>
      </c>
      <c r="B163" s="152"/>
      <c r="C163" s="174" t="s">
        <v>1865</v>
      </c>
      <c r="D163" s="152" t="s">
        <v>1792</v>
      </c>
      <c r="E163" s="152" t="s">
        <v>1866</v>
      </c>
      <c r="F163" s="152">
        <v>400</v>
      </c>
      <c r="G163" s="152"/>
      <c r="H163" s="151" t="s">
        <v>142</v>
      </c>
      <c r="I163" s="155" t="s">
        <v>143</v>
      </c>
      <c r="N163" s="152"/>
      <c r="O163" s="152" t="s">
        <v>2109</v>
      </c>
      <c r="P163" s="175" t="s">
        <v>2110</v>
      </c>
      <c r="Q163" s="160" t="s">
        <v>1867</v>
      </c>
      <c r="R163" s="152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</row>
    <row r="164" spans="1:18" ht="63.75">
      <c r="A164" s="161">
        <v>89</v>
      </c>
      <c r="B164" s="162"/>
      <c r="C164" s="176" t="s">
        <v>1868</v>
      </c>
      <c r="D164" s="162" t="s">
        <v>1869</v>
      </c>
      <c r="E164" s="162" t="s">
        <v>1870</v>
      </c>
      <c r="F164" s="162">
        <v>1000</v>
      </c>
      <c r="G164" s="162"/>
      <c r="H164" s="161" t="s">
        <v>142</v>
      </c>
      <c r="I164" s="164" t="s">
        <v>1700</v>
      </c>
      <c r="N164" s="162"/>
      <c r="O164" s="162"/>
      <c r="P164" s="177" t="s">
        <v>2111</v>
      </c>
      <c r="Q164" s="165" t="s">
        <v>1871</v>
      </c>
      <c r="R164" s="162"/>
    </row>
    <row r="165" spans="1:116" s="158" customFormat="1" ht="25.5">
      <c r="A165" s="151">
        <v>90</v>
      </c>
      <c r="B165" s="152"/>
      <c r="C165" s="174" t="s">
        <v>1872</v>
      </c>
      <c r="D165" s="152" t="s">
        <v>1788</v>
      </c>
      <c r="E165" s="152" t="s">
        <v>1873</v>
      </c>
      <c r="F165" s="152"/>
      <c r="G165" s="152"/>
      <c r="H165" s="151" t="s">
        <v>142</v>
      </c>
      <c r="I165" s="155" t="s">
        <v>143</v>
      </c>
      <c r="N165" s="152"/>
      <c r="O165" s="152" t="s">
        <v>2112</v>
      </c>
      <c r="P165" s="175" t="s">
        <v>2113</v>
      </c>
      <c r="Q165" s="167" t="s">
        <v>1874</v>
      </c>
      <c r="R165" s="152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</row>
    <row r="166" spans="1:116" s="158" customFormat="1" ht="38.25">
      <c r="A166" s="151">
        <v>91</v>
      </c>
      <c r="B166" s="152"/>
      <c r="C166" s="174" t="s">
        <v>1875</v>
      </c>
      <c r="D166" s="152" t="s">
        <v>1819</v>
      </c>
      <c r="E166" s="155" t="s">
        <v>1876</v>
      </c>
      <c r="F166" s="155" t="s">
        <v>1877</v>
      </c>
      <c r="G166" s="152"/>
      <c r="H166" s="151" t="s">
        <v>142</v>
      </c>
      <c r="I166" s="155" t="s">
        <v>143</v>
      </c>
      <c r="N166" s="152"/>
      <c r="O166" s="152" t="s">
        <v>2114</v>
      </c>
      <c r="P166" s="175" t="s">
        <v>2115</v>
      </c>
      <c r="Q166" s="167" t="s">
        <v>1878</v>
      </c>
      <c r="R166" s="152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</row>
    <row r="167" spans="1:116" s="158" customFormat="1" ht="25.5">
      <c r="A167" s="151">
        <v>92</v>
      </c>
      <c r="B167" s="152"/>
      <c r="C167" s="174" t="s">
        <v>1879</v>
      </c>
      <c r="D167" s="152" t="s">
        <v>1880</v>
      </c>
      <c r="E167" s="152" t="s">
        <v>1881</v>
      </c>
      <c r="F167" s="152"/>
      <c r="G167" s="152"/>
      <c r="H167" s="151" t="s">
        <v>142</v>
      </c>
      <c r="I167" s="155" t="s">
        <v>143</v>
      </c>
      <c r="N167" s="152"/>
      <c r="O167" s="152" t="s">
        <v>2116</v>
      </c>
      <c r="P167" s="175" t="s">
        <v>2117</v>
      </c>
      <c r="Q167" s="160" t="s">
        <v>1882</v>
      </c>
      <c r="R167" s="152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</row>
    <row r="168" spans="1:116" s="158" customFormat="1" ht="25.5">
      <c r="A168" s="151">
        <v>93</v>
      </c>
      <c r="B168" s="152"/>
      <c r="C168" s="174" t="s">
        <v>1883</v>
      </c>
      <c r="D168" s="155" t="s">
        <v>1884</v>
      </c>
      <c r="E168" s="152" t="s">
        <v>1885</v>
      </c>
      <c r="F168" s="152"/>
      <c r="G168" s="152"/>
      <c r="H168" s="151" t="s">
        <v>142</v>
      </c>
      <c r="I168" s="155" t="s">
        <v>143</v>
      </c>
      <c r="N168" s="152"/>
      <c r="O168" s="152" t="s">
        <v>2118</v>
      </c>
      <c r="P168" s="175" t="s">
        <v>2119</v>
      </c>
      <c r="Q168" s="160" t="s">
        <v>1886</v>
      </c>
      <c r="R168" s="152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</row>
    <row r="169" spans="1:116" s="158" customFormat="1" ht="51">
      <c r="A169" s="151">
        <v>94</v>
      </c>
      <c r="B169" s="152"/>
      <c r="C169" s="174" t="s">
        <v>1818</v>
      </c>
      <c r="D169" s="152" t="s">
        <v>1819</v>
      </c>
      <c r="E169" s="152" t="s">
        <v>1887</v>
      </c>
      <c r="F169" s="152"/>
      <c r="G169" s="152"/>
      <c r="H169" s="151" t="s">
        <v>142</v>
      </c>
      <c r="I169" s="155" t="s">
        <v>148</v>
      </c>
      <c r="N169" s="152"/>
      <c r="O169" s="152" t="s">
        <v>2120</v>
      </c>
      <c r="P169" s="175" t="s">
        <v>2121</v>
      </c>
      <c r="Q169" s="160" t="s">
        <v>1888</v>
      </c>
      <c r="R169" s="152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</row>
    <row r="170" spans="1:116" s="158" customFormat="1" ht="38.25">
      <c r="A170" s="151" t="s">
        <v>2122</v>
      </c>
      <c r="B170" s="152"/>
      <c r="C170" s="174" t="s">
        <v>1889</v>
      </c>
      <c r="D170" s="152" t="s">
        <v>1788</v>
      </c>
      <c r="E170" s="155" t="s">
        <v>1890</v>
      </c>
      <c r="F170" s="152"/>
      <c r="G170" s="152"/>
      <c r="H170" s="151" t="s">
        <v>142</v>
      </c>
      <c r="I170" s="155" t="s">
        <v>143</v>
      </c>
      <c r="N170" s="152"/>
      <c r="O170" s="152" t="s">
        <v>2123</v>
      </c>
      <c r="P170" s="175" t="s">
        <v>2124</v>
      </c>
      <c r="Q170" s="167" t="s">
        <v>1891</v>
      </c>
      <c r="R170" s="152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</row>
    <row r="171" spans="1:116" s="158" customFormat="1" ht="63.75">
      <c r="A171" s="151">
        <v>96</v>
      </c>
      <c r="B171" s="152"/>
      <c r="C171" s="174" t="s">
        <v>1892</v>
      </c>
      <c r="D171" s="152" t="s">
        <v>1893</v>
      </c>
      <c r="E171" s="155" t="s">
        <v>1894</v>
      </c>
      <c r="F171" s="152"/>
      <c r="G171" s="152"/>
      <c r="H171" s="151" t="s">
        <v>142</v>
      </c>
      <c r="I171" s="155" t="s">
        <v>1700</v>
      </c>
      <c r="N171" s="152"/>
      <c r="O171" s="152" t="s">
        <v>2125</v>
      </c>
      <c r="P171" s="175" t="s">
        <v>2126</v>
      </c>
      <c r="Q171" s="160" t="s">
        <v>1895</v>
      </c>
      <c r="R171" s="152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</row>
    <row r="172" spans="1:116" s="158" customFormat="1" ht="38.25">
      <c r="A172" s="151">
        <v>97</v>
      </c>
      <c r="B172" s="152"/>
      <c r="C172" s="174" t="s">
        <v>1896</v>
      </c>
      <c r="D172" s="152" t="s">
        <v>1788</v>
      </c>
      <c r="E172" s="155" t="s">
        <v>1897</v>
      </c>
      <c r="F172" s="155" t="s">
        <v>1898</v>
      </c>
      <c r="G172" s="152"/>
      <c r="H172" s="151" t="s">
        <v>142</v>
      </c>
      <c r="I172" s="155" t="s">
        <v>143</v>
      </c>
      <c r="N172" s="152"/>
      <c r="O172" s="152" t="s">
        <v>2127</v>
      </c>
      <c r="P172" s="175" t="s">
        <v>2128</v>
      </c>
      <c r="Q172" s="160" t="s">
        <v>658</v>
      </c>
      <c r="R172" s="152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</row>
    <row r="173" spans="1:18" ht="25.5">
      <c r="A173" s="161">
        <v>98</v>
      </c>
      <c r="B173" s="162"/>
      <c r="C173" s="176" t="s">
        <v>659</v>
      </c>
      <c r="D173" s="162" t="s">
        <v>1880</v>
      </c>
      <c r="E173" s="162" t="s">
        <v>660</v>
      </c>
      <c r="F173" s="162" t="s">
        <v>661</v>
      </c>
      <c r="G173" s="162"/>
      <c r="H173" s="161" t="s">
        <v>142</v>
      </c>
      <c r="I173" s="164" t="s">
        <v>143</v>
      </c>
      <c r="N173" s="162"/>
      <c r="O173" s="162"/>
      <c r="P173" s="177" t="s">
        <v>2129</v>
      </c>
      <c r="Q173" s="165" t="s">
        <v>662</v>
      </c>
      <c r="R173" s="162"/>
    </row>
    <row r="174" spans="1:116" s="158" customFormat="1" ht="51">
      <c r="A174" s="151">
        <v>99</v>
      </c>
      <c r="B174" s="152"/>
      <c r="C174" s="174" t="s">
        <v>663</v>
      </c>
      <c r="D174" s="152" t="s">
        <v>664</v>
      </c>
      <c r="E174" s="152" t="s">
        <v>665</v>
      </c>
      <c r="F174" s="152"/>
      <c r="G174" s="152"/>
      <c r="H174" s="151" t="s">
        <v>142</v>
      </c>
      <c r="I174" s="155" t="s">
        <v>148</v>
      </c>
      <c r="N174" s="152"/>
      <c r="O174" s="152" t="s">
        <v>2130</v>
      </c>
      <c r="P174" s="175" t="s">
        <v>2131</v>
      </c>
      <c r="Q174" s="167" t="s">
        <v>666</v>
      </c>
      <c r="R174" s="152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</row>
    <row r="175" spans="1:116" s="158" customFormat="1" ht="25.5">
      <c r="A175" s="151">
        <v>100</v>
      </c>
      <c r="B175" s="152"/>
      <c r="C175" s="174" t="s">
        <v>667</v>
      </c>
      <c r="D175" s="152" t="s">
        <v>1884</v>
      </c>
      <c r="E175" s="154" t="s">
        <v>668</v>
      </c>
      <c r="F175" s="152"/>
      <c r="G175" s="152"/>
      <c r="H175" s="151" t="s">
        <v>142</v>
      </c>
      <c r="I175" s="155" t="s">
        <v>143</v>
      </c>
      <c r="N175" s="152"/>
      <c r="O175" s="152" t="s">
        <v>2132</v>
      </c>
      <c r="P175" s="175" t="s">
        <v>2133</v>
      </c>
      <c r="Q175" s="167" t="s">
        <v>669</v>
      </c>
      <c r="R175" s="152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</row>
    <row r="176" spans="1:18" ht="25.5">
      <c r="A176" s="161">
        <v>101</v>
      </c>
      <c r="B176" s="162"/>
      <c r="C176" s="176" t="s">
        <v>670</v>
      </c>
      <c r="D176" s="162" t="s">
        <v>1884</v>
      </c>
      <c r="E176" s="178" t="s">
        <v>671</v>
      </c>
      <c r="F176" s="162"/>
      <c r="G176" s="162"/>
      <c r="H176" s="161" t="s">
        <v>142</v>
      </c>
      <c r="I176" s="164" t="s">
        <v>143</v>
      </c>
      <c r="N176" s="162"/>
      <c r="O176" s="162"/>
      <c r="P176" s="177" t="s">
        <v>2134</v>
      </c>
      <c r="Q176" s="165" t="s">
        <v>672</v>
      </c>
      <c r="R176" s="162"/>
    </row>
    <row r="177" spans="1:116" s="158" customFormat="1" ht="25.5">
      <c r="A177" s="151">
        <v>102</v>
      </c>
      <c r="B177" s="152"/>
      <c r="C177" s="174" t="s">
        <v>673</v>
      </c>
      <c r="D177" s="152" t="s">
        <v>674</v>
      </c>
      <c r="E177" s="154" t="s">
        <v>675</v>
      </c>
      <c r="F177" s="152"/>
      <c r="G177" s="152"/>
      <c r="H177" s="151" t="s">
        <v>142</v>
      </c>
      <c r="I177" s="155" t="s">
        <v>143</v>
      </c>
      <c r="N177" s="152"/>
      <c r="O177" s="152" t="s">
        <v>2135</v>
      </c>
      <c r="P177" s="175" t="s">
        <v>2136</v>
      </c>
      <c r="Q177" s="179" t="s">
        <v>676</v>
      </c>
      <c r="R177" s="152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</row>
    <row r="178" spans="1:18" ht="25.5">
      <c r="A178" s="161">
        <v>103</v>
      </c>
      <c r="B178" s="162"/>
      <c r="C178" s="176" t="s">
        <v>677</v>
      </c>
      <c r="D178" s="162" t="s">
        <v>1826</v>
      </c>
      <c r="E178" s="178" t="s">
        <v>678</v>
      </c>
      <c r="F178" s="162"/>
      <c r="G178" s="162"/>
      <c r="H178" s="161" t="s">
        <v>142</v>
      </c>
      <c r="I178" s="164" t="s">
        <v>143</v>
      </c>
      <c r="N178" s="162"/>
      <c r="O178" s="162"/>
      <c r="P178" s="177" t="s">
        <v>2137</v>
      </c>
      <c r="Q178" s="168" t="s">
        <v>679</v>
      </c>
      <c r="R178" s="162"/>
    </row>
    <row r="179" spans="1:116" s="158" customFormat="1" ht="25.5">
      <c r="A179" s="151">
        <v>104</v>
      </c>
      <c r="B179" s="152"/>
      <c r="C179" s="174" t="s">
        <v>680</v>
      </c>
      <c r="D179" s="152" t="s">
        <v>681</v>
      </c>
      <c r="E179" s="154" t="s">
        <v>682</v>
      </c>
      <c r="F179" s="152"/>
      <c r="G179" s="152"/>
      <c r="H179" s="151" t="s">
        <v>142</v>
      </c>
      <c r="I179" s="155" t="s">
        <v>143</v>
      </c>
      <c r="N179" s="152"/>
      <c r="O179" s="152" t="s">
        <v>2138</v>
      </c>
      <c r="P179" s="175" t="s">
        <v>2139</v>
      </c>
      <c r="Q179" s="167" t="s">
        <v>683</v>
      </c>
      <c r="R179" s="152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</row>
    <row r="180" spans="1:116" s="158" customFormat="1" ht="25.5">
      <c r="A180" s="151">
        <v>105</v>
      </c>
      <c r="B180" s="152"/>
      <c r="C180" s="174" t="s">
        <v>684</v>
      </c>
      <c r="D180" s="152" t="s">
        <v>1843</v>
      </c>
      <c r="E180" s="154" t="s">
        <v>685</v>
      </c>
      <c r="F180" s="152"/>
      <c r="G180" s="152"/>
      <c r="H180" s="151" t="s">
        <v>142</v>
      </c>
      <c r="I180" s="155" t="s">
        <v>143</v>
      </c>
      <c r="N180" s="152"/>
      <c r="O180" s="152" t="s">
        <v>2140</v>
      </c>
      <c r="P180" s="175" t="s">
        <v>2141</v>
      </c>
      <c r="Q180" s="160" t="s">
        <v>686</v>
      </c>
      <c r="R180" s="152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</row>
    <row r="181" spans="1:116" s="158" customFormat="1" ht="51">
      <c r="A181" s="151">
        <v>106</v>
      </c>
      <c r="B181" s="152"/>
      <c r="C181" s="174" t="s">
        <v>687</v>
      </c>
      <c r="D181" s="152" t="s">
        <v>688</v>
      </c>
      <c r="E181" s="154" t="s">
        <v>689</v>
      </c>
      <c r="F181" s="152"/>
      <c r="G181" s="152"/>
      <c r="H181" s="151" t="s">
        <v>142</v>
      </c>
      <c r="I181" s="155" t="s">
        <v>148</v>
      </c>
      <c r="N181" s="152"/>
      <c r="O181" s="152" t="s">
        <v>2142</v>
      </c>
      <c r="P181" s="175" t="s">
        <v>2143</v>
      </c>
      <c r="Q181" s="160" t="s">
        <v>690</v>
      </c>
      <c r="R181" s="152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</row>
    <row r="182" spans="1:116" s="158" customFormat="1" ht="25.5">
      <c r="A182" s="151">
        <v>107</v>
      </c>
      <c r="B182" s="152"/>
      <c r="C182" s="174" t="s">
        <v>691</v>
      </c>
      <c r="D182" s="152" t="s">
        <v>1893</v>
      </c>
      <c r="E182" s="154" t="s">
        <v>2544</v>
      </c>
      <c r="F182" s="152"/>
      <c r="G182" s="152"/>
      <c r="H182" s="151" t="s">
        <v>142</v>
      </c>
      <c r="I182" s="155" t="s">
        <v>143</v>
      </c>
      <c r="N182" s="152"/>
      <c r="O182" s="152" t="s">
        <v>2144</v>
      </c>
      <c r="P182" s="175" t="s">
        <v>2145</v>
      </c>
      <c r="Q182" s="160" t="s">
        <v>2545</v>
      </c>
      <c r="R182" s="152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</row>
    <row r="183" spans="1:116" s="158" customFormat="1" ht="25.5">
      <c r="A183" s="151">
        <v>108</v>
      </c>
      <c r="B183" s="152"/>
      <c r="C183" s="174" t="s">
        <v>2546</v>
      </c>
      <c r="D183" s="152" t="s">
        <v>2547</v>
      </c>
      <c r="E183" s="154">
        <v>10401</v>
      </c>
      <c r="F183" s="152"/>
      <c r="G183" s="152"/>
      <c r="H183" s="151" t="s">
        <v>142</v>
      </c>
      <c r="I183" s="155" t="s">
        <v>2548</v>
      </c>
      <c r="N183" s="152"/>
      <c r="O183" s="152" t="s">
        <v>2146</v>
      </c>
      <c r="P183" s="175" t="s">
        <v>2147</v>
      </c>
      <c r="Q183" s="160" t="s">
        <v>2549</v>
      </c>
      <c r="R183" s="152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</row>
    <row r="184" spans="1:116" s="158" customFormat="1" ht="51">
      <c r="A184" s="151">
        <v>109</v>
      </c>
      <c r="B184" s="152"/>
      <c r="C184" s="174" t="s">
        <v>2550</v>
      </c>
      <c r="D184" s="152" t="s">
        <v>1804</v>
      </c>
      <c r="E184" s="154" t="s">
        <v>2551</v>
      </c>
      <c r="F184" s="152"/>
      <c r="G184" s="152"/>
      <c r="H184" s="151" t="s">
        <v>142</v>
      </c>
      <c r="I184" s="155" t="s">
        <v>148</v>
      </c>
      <c r="N184" s="152"/>
      <c r="O184" s="152" t="s">
        <v>2148</v>
      </c>
      <c r="P184" s="175" t="s">
        <v>2149</v>
      </c>
      <c r="Q184" s="160" t="s">
        <v>2552</v>
      </c>
      <c r="R184" s="152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</row>
    <row r="185" spans="1:116" s="158" customFormat="1" ht="25.5">
      <c r="A185" s="151">
        <v>110</v>
      </c>
      <c r="B185" s="152"/>
      <c r="C185" s="174" t="s">
        <v>2553</v>
      </c>
      <c r="D185" s="152" t="s">
        <v>2554</v>
      </c>
      <c r="E185" s="154" t="s">
        <v>2555</v>
      </c>
      <c r="F185" s="152"/>
      <c r="G185" s="152"/>
      <c r="H185" s="151" t="s">
        <v>142</v>
      </c>
      <c r="I185" s="155" t="s">
        <v>143</v>
      </c>
      <c r="N185" s="152"/>
      <c r="O185" s="152" t="s">
        <v>2150</v>
      </c>
      <c r="P185" s="175" t="s">
        <v>2151</v>
      </c>
      <c r="Q185" s="160" t="s">
        <v>2556</v>
      </c>
      <c r="R185" s="152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</row>
    <row r="186" spans="1:116" s="158" customFormat="1" ht="25.5">
      <c r="A186" s="151">
        <v>111</v>
      </c>
      <c r="B186" s="152"/>
      <c r="C186" s="174" t="s">
        <v>2557</v>
      </c>
      <c r="D186" s="152" t="s">
        <v>1853</v>
      </c>
      <c r="E186" s="154" t="s">
        <v>2558</v>
      </c>
      <c r="F186" s="152"/>
      <c r="G186" s="152"/>
      <c r="H186" s="151" t="s">
        <v>142</v>
      </c>
      <c r="I186" s="155" t="s">
        <v>143</v>
      </c>
      <c r="N186" s="152"/>
      <c r="O186" s="152" t="s">
        <v>2152</v>
      </c>
      <c r="P186" s="175" t="s">
        <v>2153</v>
      </c>
      <c r="Q186" s="160" t="s">
        <v>2559</v>
      </c>
      <c r="R186" s="152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</row>
    <row r="187" spans="1:18" ht="25.5">
      <c r="A187" s="161">
        <v>112</v>
      </c>
      <c r="B187" s="162"/>
      <c r="C187" s="176" t="s">
        <v>2560</v>
      </c>
      <c r="D187" s="162" t="s">
        <v>2554</v>
      </c>
      <c r="E187" s="178" t="s">
        <v>2561</v>
      </c>
      <c r="F187" s="162"/>
      <c r="G187" s="162"/>
      <c r="H187" s="161" t="s">
        <v>142</v>
      </c>
      <c r="I187" s="164" t="s">
        <v>143</v>
      </c>
      <c r="N187" s="162"/>
      <c r="O187" s="162"/>
      <c r="P187" s="177" t="s">
        <v>2154</v>
      </c>
      <c r="Q187" s="168" t="s">
        <v>2562</v>
      </c>
      <c r="R187" s="162"/>
    </row>
    <row r="188" spans="1:116" s="158" customFormat="1" ht="25.5">
      <c r="A188" s="151">
        <v>113</v>
      </c>
      <c r="B188" s="152"/>
      <c r="C188" s="174" t="s">
        <v>2563</v>
      </c>
      <c r="D188" s="152" t="s">
        <v>1792</v>
      </c>
      <c r="E188" s="154" t="s">
        <v>2564</v>
      </c>
      <c r="F188" s="152"/>
      <c r="G188" s="152"/>
      <c r="H188" s="151" t="s">
        <v>142</v>
      </c>
      <c r="I188" s="155" t="s">
        <v>143</v>
      </c>
      <c r="N188" s="152"/>
      <c r="O188" s="152" t="s">
        <v>2155</v>
      </c>
      <c r="P188" s="175" t="s">
        <v>2156</v>
      </c>
      <c r="Q188" s="160" t="s">
        <v>2565</v>
      </c>
      <c r="R188" s="152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</row>
    <row r="189" spans="1:116" s="158" customFormat="1" ht="25.5">
      <c r="A189" s="151">
        <v>114</v>
      </c>
      <c r="B189" s="152"/>
      <c r="C189" s="174" t="s">
        <v>2563</v>
      </c>
      <c r="D189" s="152" t="s">
        <v>1792</v>
      </c>
      <c r="E189" s="154" t="s">
        <v>2566</v>
      </c>
      <c r="F189" s="152"/>
      <c r="G189" s="152"/>
      <c r="H189" s="151" t="s">
        <v>142</v>
      </c>
      <c r="I189" s="155" t="s">
        <v>143</v>
      </c>
      <c r="N189" s="152"/>
      <c r="O189" s="152" t="s">
        <v>2157</v>
      </c>
      <c r="P189" s="175" t="s">
        <v>2158</v>
      </c>
      <c r="Q189" s="160" t="s">
        <v>2567</v>
      </c>
      <c r="R189" s="152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</row>
    <row r="190" spans="1:116" s="158" customFormat="1" ht="51">
      <c r="A190" s="151">
        <v>115</v>
      </c>
      <c r="B190" s="152"/>
      <c r="C190" s="174" t="s">
        <v>2568</v>
      </c>
      <c r="D190" s="152" t="s">
        <v>1804</v>
      </c>
      <c r="E190" s="154" t="s">
        <v>2569</v>
      </c>
      <c r="F190" s="152"/>
      <c r="G190" s="152"/>
      <c r="H190" s="151" t="s">
        <v>142</v>
      </c>
      <c r="I190" s="155" t="s">
        <v>148</v>
      </c>
      <c r="N190" s="152"/>
      <c r="O190" s="152" t="s">
        <v>2159</v>
      </c>
      <c r="P190" s="175" t="s">
        <v>2160</v>
      </c>
      <c r="Q190" s="167" t="s">
        <v>2570</v>
      </c>
      <c r="R190" s="152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</row>
    <row r="191" spans="1:116" s="187" customFormat="1" ht="51">
      <c r="A191" s="180">
        <v>116</v>
      </c>
      <c r="B191" s="181"/>
      <c r="C191" s="182" t="s">
        <v>2571</v>
      </c>
      <c r="D191" s="181" t="s">
        <v>1822</v>
      </c>
      <c r="E191" s="183" t="s">
        <v>2572</v>
      </c>
      <c r="F191" s="181"/>
      <c r="G191" s="181"/>
      <c r="H191" s="180" t="s">
        <v>142</v>
      </c>
      <c r="I191" s="184" t="s">
        <v>148</v>
      </c>
      <c r="N191" s="181"/>
      <c r="O191" s="181"/>
      <c r="P191" s="185" t="s">
        <v>2161</v>
      </c>
      <c r="Q191" s="186" t="s">
        <v>2573</v>
      </c>
      <c r="R191" s="181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</row>
    <row r="192" spans="1:116" s="158" customFormat="1" ht="25.5">
      <c r="A192" s="151">
        <v>117</v>
      </c>
      <c r="B192" s="152"/>
      <c r="C192" s="174" t="s">
        <v>2574</v>
      </c>
      <c r="D192" s="152" t="s">
        <v>1822</v>
      </c>
      <c r="E192" s="154" t="s">
        <v>2575</v>
      </c>
      <c r="F192" s="152"/>
      <c r="G192" s="152"/>
      <c r="H192" s="151" t="s">
        <v>142</v>
      </c>
      <c r="I192" s="155" t="s">
        <v>143</v>
      </c>
      <c r="N192" s="152"/>
      <c r="O192" s="152" t="s">
        <v>2162</v>
      </c>
      <c r="P192" s="175" t="s">
        <v>2163</v>
      </c>
      <c r="Q192" s="167" t="s">
        <v>2576</v>
      </c>
      <c r="R192" s="152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</row>
    <row r="193" spans="1:116" s="158" customFormat="1" ht="51">
      <c r="A193" s="151">
        <v>118</v>
      </c>
      <c r="B193" s="152"/>
      <c r="C193" s="174" t="s">
        <v>2577</v>
      </c>
      <c r="D193" s="152" t="s">
        <v>2578</v>
      </c>
      <c r="E193" s="155" t="s">
        <v>2579</v>
      </c>
      <c r="F193" s="155" t="s">
        <v>2580</v>
      </c>
      <c r="G193" s="152"/>
      <c r="H193" s="151" t="s">
        <v>142</v>
      </c>
      <c r="I193" s="155" t="s">
        <v>148</v>
      </c>
      <c r="N193" s="152"/>
      <c r="O193" s="152" t="s">
        <v>2164</v>
      </c>
      <c r="P193" s="175" t="s">
        <v>2165</v>
      </c>
      <c r="Q193" s="160" t="s">
        <v>2581</v>
      </c>
      <c r="R193" s="152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</row>
    <row r="194" spans="1:116" s="158" customFormat="1" ht="25.5">
      <c r="A194" s="151">
        <v>119</v>
      </c>
      <c r="B194" s="152"/>
      <c r="C194" s="174" t="s">
        <v>2563</v>
      </c>
      <c r="D194" s="152" t="s">
        <v>1792</v>
      </c>
      <c r="E194" s="154" t="s">
        <v>2582</v>
      </c>
      <c r="F194" s="152"/>
      <c r="G194" s="152"/>
      <c r="H194" s="151" t="s">
        <v>142</v>
      </c>
      <c r="I194" s="155" t="s">
        <v>143</v>
      </c>
      <c r="N194" s="152"/>
      <c r="O194" s="152" t="s">
        <v>2166</v>
      </c>
      <c r="P194" s="175" t="s">
        <v>2167</v>
      </c>
      <c r="Q194" s="160" t="s">
        <v>2583</v>
      </c>
      <c r="R194" s="152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</row>
    <row r="195" spans="1:116" s="158" customFormat="1" ht="25.5">
      <c r="A195" s="151">
        <v>120</v>
      </c>
      <c r="B195" s="152"/>
      <c r="C195" s="174" t="s">
        <v>2584</v>
      </c>
      <c r="D195" s="152" t="s">
        <v>688</v>
      </c>
      <c r="E195" s="154" t="s">
        <v>2585</v>
      </c>
      <c r="F195" s="152"/>
      <c r="G195" s="152"/>
      <c r="H195" s="151" t="s">
        <v>142</v>
      </c>
      <c r="I195" s="155" t="s">
        <v>143</v>
      </c>
      <c r="N195" s="152"/>
      <c r="O195" s="152" t="s">
        <v>2168</v>
      </c>
      <c r="P195" s="175" t="s">
        <v>2169</v>
      </c>
      <c r="Q195" s="160" t="s">
        <v>2586</v>
      </c>
      <c r="R195" s="152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</row>
    <row r="196" spans="1:116" s="158" customFormat="1" ht="51">
      <c r="A196" s="151">
        <v>121</v>
      </c>
      <c r="B196" s="152"/>
      <c r="C196" s="174" t="s">
        <v>2587</v>
      </c>
      <c r="D196" s="152" t="s">
        <v>2588</v>
      </c>
      <c r="E196" s="154" t="s">
        <v>2589</v>
      </c>
      <c r="F196" s="152"/>
      <c r="G196" s="152"/>
      <c r="H196" s="151" t="s">
        <v>142</v>
      </c>
      <c r="I196" s="155" t="s">
        <v>148</v>
      </c>
      <c r="N196" s="152"/>
      <c r="O196" s="152" t="s">
        <v>2170</v>
      </c>
      <c r="P196" s="175" t="s">
        <v>2171</v>
      </c>
      <c r="Q196" s="174" t="s">
        <v>2590</v>
      </c>
      <c r="R196" s="152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</row>
    <row r="197" spans="1:116" s="158" customFormat="1" ht="25.5">
      <c r="A197" s="151">
        <v>122</v>
      </c>
      <c r="B197" s="152"/>
      <c r="C197" s="174" t="s">
        <v>2591</v>
      </c>
      <c r="D197" s="152" t="s">
        <v>2592</v>
      </c>
      <c r="E197" s="154" t="s">
        <v>2593</v>
      </c>
      <c r="F197" s="152"/>
      <c r="G197" s="152"/>
      <c r="H197" s="151" t="s">
        <v>142</v>
      </c>
      <c r="I197" s="155" t="s">
        <v>143</v>
      </c>
      <c r="N197" s="152"/>
      <c r="O197" s="152" t="s">
        <v>2172</v>
      </c>
      <c r="P197" s="175" t="s">
        <v>2173</v>
      </c>
      <c r="Q197" s="174" t="s">
        <v>2594</v>
      </c>
      <c r="R197" s="152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</row>
    <row r="198" spans="1:116" s="158" customFormat="1" ht="12.75">
      <c r="A198" s="151">
        <v>123</v>
      </c>
      <c r="B198" s="152"/>
      <c r="C198" s="152" t="s">
        <v>2568</v>
      </c>
      <c r="D198" s="152" t="s">
        <v>2595</v>
      </c>
      <c r="E198" s="152" t="s">
        <v>2596</v>
      </c>
      <c r="F198" s="152"/>
      <c r="G198" s="152"/>
      <c r="H198" s="151" t="s">
        <v>2597</v>
      </c>
      <c r="I198" s="152" t="s">
        <v>2598</v>
      </c>
      <c r="N198" s="152"/>
      <c r="O198" s="152" t="s">
        <v>2174</v>
      </c>
      <c r="P198" s="152" t="s">
        <v>2175</v>
      </c>
      <c r="Q198" s="152" t="s">
        <v>2570</v>
      </c>
      <c r="R198" s="152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</row>
    <row r="199" spans="1:18" ht="12.75">
      <c r="A199" s="161">
        <v>124</v>
      </c>
      <c r="B199" s="162"/>
      <c r="C199" s="162" t="s">
        <v>2599</v>
      </c>
      <c r="D199" s="162" t="s">
        <v>2547</v>
      </c>
      <c r="E199" s="162" t="s">
        <v>2600</v>
      </c>
      <c r="F199" s="162"/>
      <c r="G199" s="162"/>
      <c r="H199" s="161" t="s">
        <v>142</v>
      </c>
      <c r="I199" s="162"/>
      <c r="N199" s="162"/>
      <c r="O199" s="162"/>
      <c r="P199" s="162" t="s">
        <v>2176</v>
      </c>
      <c r="Q199" s="162" t="s">
        <v>2601</v>
      </c>
      <c r="R199" s="162"/>
    </row>
    <row r="200" spans="1:18" ht="12.75">
      <c r="A200" s="161">
        <v>125</v>
      </c>
      <c r="B200" s="162"/>
      <c r="C200" s="162" t="s">
        <v>1868</v>
      </c>
      <c r="D200" s="162" t="s">
        <v>2602</v>
      </c>
      <c r="E200" s="162" t="s">
        <v>2603</v>
      </c>
      <c r="F200" s="162"/>
      <c r="G200" s="162"/>
      <c r="H200" s="161" t="s">
        <v>142</v>
      </c>
      <c r="I200" s="162"/>
      <c r="N200" s="162"/>
      <c r="O200" s="162"/>
      <c r="P200" s="162" t="s">
        <v>2177</v>
      </c>
      <c r="Q200" s="162" t="s">
        <v>1871</v>
      </c>
      <c r="R200" s="162"/>
    </row>
    <row r="201" spans="1:18" ht="12.75">
      <c r="A201" s="161">
        <v>126</v>
      </c>
      <c r="B201" s="162"/>
      <c r="C201" s="162" t="s">
        <v>2604</v>
      </c>
      <c r="D201" s="162" t="s">
        <v>2605</v>
      </c>
      <c r="E201" s="162" t="s">
        <v>2606</v>
      </c>
      <c r="F201" s="162"/>
      <c r="G201" s="162"/>
      <c r="H201" s="161" t="s">
        <v>142</v>
      </c>
      <c r="I201" s="162"/>
      <c r="N201" s="162"/>
      <c r="O201" s="162"/>
      <c r="P201" s="162" t="s">
        <v>2178</v>
      </c>
      <c r="Q201" s="162" t="s">
        <v>2607</v>
      </c>
      <c r="R201" s="162"/>
    </row>
    <row r="202" spans="1:116" s="158" customFormat="1" ht="12.75">
      <c r="A202" s="151">
        <v>127</v>
      </c>
      <c r="B202" s="152"/>
      <c r="C202" s="152" t="s">
        <v>2179</v>
      </c>
      <c r="D202" s="152" t="s">
        <v>2180</v>
      </c>
      <c r="E202" s="152" t="s">
        <v>2181</v>
      </c>
      <c r="F202" s="152" t="s">
        <v>2182</v>
      </c>
      <c r="G202" s="152"/>
      <c r="H202" s="151" t="s">
        <v>142</v>
      </c>
      <c r="I202" s="152" t="s">
        <v>1547</v>
      </c>
      <c r="N202" s="152"/>
      <c r="O202" s="152" t="s">
        <v>2183</v>
      </c>
      <c r="P202" s="152" t="s">
        <v>2184</v>
      </c>
      <c r="Q202" s="152" t="s">
        <v>2185</v>
      </c>
      <c r="R202" s="152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</row>
    <row r="203" spans="1:18" ht="25.5">
      <c r="A203" s="161">
        <v>128</v>
      </c>
      <c r="B203" s="162"/>
      <c r="C203" s="162" t="s">
        <v>2186</v>
      </c>
      <c r="D203" s="162" t="s">
        <v>1893</v>
      </c>
      <c r="E203" s="162" t="s">
        <v>2187</v>
      </c>
      <c r="F203" s="162"/>
      <c r="G203" s="162"/>
      <c r="H203" s="161" t="s">
        <v>142</v>
      </c>
      <c r="I203" s="162" t="s">
        <v>2188</v>
      </c>
      <c r="N203" s="162"/>
      <c r="O203" s="162" t="s">
        <v>2189</v>
      </c>
      <c r="P203" s="162" t="s">
        <v>2190</v>
      </c>
      <c r="Q203" s="164" t="s">
        <v>2191</v>
      </c>
      <c r="R203" s="162"/>
    </row>
    <row r="204" spans="1:116" s="121" customFormat="1" ht="17.25" customHeight="1">
      <c r="A204" s="119" t="s">
        <v>1545</v>
      </c>
      <c r="B204" s="194" t="s">
        <v>1550</v>
      </c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95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</row>
    <row r="205" spans="1:116" s="93" customFormat="1" ht="13.5" customHeight="1">
      <c r="A205" s="11"/>
      <c r="B205" s="11" t="s">
        <v>1544</v>
      </c>
      <c r="C205" s="11"/>
      <c r="D205" s="11"/>
      <c r="E205" s="12">
        <f>SUM(E206:E424)</f>
        <v>2148897790</v>
      </c>
      <c r="F205" s="12">
        <f>SUM(F206:F424)</f>
        <v>23560002</v>
      </c>
      <c r="G205" s="12">
        <f>SUM(G206:G424)</f>
        <v>0</v>
      </c>
      <c r="H205" s="12">
        <f>SUM(H206:H424)</f>
        <v>2114464788</v>
      </c>
      <c r="I205" s="11"/>
      <c r="J205" s="11"/>
      <c r="K205" s="11"/>
      <c r="L205" s="11"/>
      <c r="M205" s="11"/>
      <c r="N205" s="11"/>
      <c r="O205" s="11"/>
      <c r="P205" s="18"/>
      <c r="Q205" s="11"/>
      <c r="R205" s="94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</row>
    <row r="206" spans="1:116" s="93" customFormat="1" ht="120.75" customHeight="1">
      <c r="A206" s="11">
        <v>1</v>
      </c>
      <c r="B206" s="11"/>
      <c r="C206" s="11" t="s">
        <v>1008</v>
      </c>
      <c r="D206" s="10" t="s">
        <v>1227</v>
      </c>
      <c r="E206" s="55">
        <v>8000000</v>
      </c>
      <c r="F206" s="55"/>
      <c r="G206" s="55"/>
      <c r="H206" s="55">
        <v>8000000</v>
      </c>
      <c r="I206" s="10" t="s">
        <v>1547</v>
      </c>
      <c r="J206" s="11"/>
      <c r="K206" s="11"/>
      <c r="L206" s="10"/>
      <c r="M206" s="10"/>
      <c r="N206" s="10"/>
      <c r="O206" s="10" t="s">
        <v>1228</v>
      </c>
      <c r="P206" s="10" t="s">
        <v>1229</v>
      </c>
      <c r="Q206" s="11"/>
      <c r="R206" s="94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</row>
    <row r="207" spans="1:116" s="93" customFormat="1" ht="84" customHeight="1">
      <c r="A207" s="11">
        <v>2</v>
      </c>
      <c r="B207" s="11"/>
      <c r="C207" s="11" t="s">
        <v>1231</v>
      </c>
      <c r="D207" s="10" t="s">
        <v>1232</v>
      </c>
      <c r="E207" s="55">
        <v>3353125</v>
      </c>
      <c r="F207" s="55"/>
      <c r="G207" s="55"/>
      <c r="H207" s="55">
        <v>3353125</v>
      </c>
      <c r="I207" s="10" t="s">
        <v>1547</v>
      </c>
      <c r="J207" s="11"/>
      <c r="K207" s="11"/>
      <c r="L207" s="10"/>
      <c r="M207" s="10"/>
      <c r="N207" s="10"/>
      <c r="O207" s="10" t="s">
        <v>1233</v>
      </c>
      <c r="P207" s="10" t="s">
        <v>1234</v>
      </c>
      <c r="Q207" s="11"/>
      <c r="R207" s="94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</row>
    <row r="208" spans="1:116" s="93" customFormat="1" ht="56.25">
      <c r="A208" s="11">
        <v>3</v>
      </c>
      <c r="B208" s="11"/>
      <c r="C208" s="11" t="s">
        <v>1552</v>
      </c>
      <c r="D208" s="10" t="s">
        <v>1227</v>
      </c>
      <c r="E208" s="55">
        <v>25400000</v>
      </c>
      <c r="F208" s="55">
        <v>400000</v>
      </c>
      <c r="G208" s="55"/>
      <c r="H208" s="55">
        <v>25000000</v>
      </c>
      <c r="I208" s="10" t="s">
        <v>1547</v>
      </c>
      <c r="J208" s="11"/>
      <c r="K208" s="11"/>
      <c r="L208" s="10"/>
      <c r="M208" s="10"/>
      <c r="N208" s="10"/>
      <c r="O208" s="10" t="s">
        <v>1235</v>
      </c>
      <c r="P208" s="10" t="s">
        <v>1236</v>
      </c>
      <c r="Q208" s="11"/>
      <c r="R208" s="94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</row>
    <row r="209" spans="1:116" s="93" customFormat="1" ht="33.75">
      <c r="A209" s="11">
        <v>4</v>
      </c>
      <c r="B209" s="11"/>
      <c r="C209" s="11" t="s">
        <v>1237</v>
      </c>
      <c r="D209" s="10" t="s">
        <v>1232</v>
      </c>
      <c r="E209" s="55">
        <f>8630000+8500000</f>
        <v>17130000</v>
      </c>
      <c r="F209" s="55">
        <v>8500000</v>
      </c>
      <c r="G209" s="55"/>
      <c r="H209" s="55">
        <v>8630000</v>
      </c>
      <c r="I209" s="10" t="s">
        <v>1547</v>
      </c>
      <c r="J209" s="11"/>
      <c r="K209" s="11"/>
      <c r="L209" s="10"/>
      <c r="M209" s="10"/>
      <c r="N209" s="10"/>
      <c r="O209" s="10" t="s">
        <v>1238</v>
      </c>
      <c r="P209" s="10" t="s">
        <v>1239</v>
      </c>
      <c r="Q209" s="11"/>
      <c r="R209" s="94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</row>
    <row r="210" spans="1:116" s="93" customFormat="1" ht="33.75">
      <c r="A210" s="11">
        <v>5</v>
      </c>
      <c r="B210" s="11"/>
      <c r="C210" s="10" t="s">
        <v>1240</v>
      </c>
      <c r="D210" s="10" t="s">
        <v>1232</v>
      </c>
      <c r="E210" s="55">
        <v>26481000</v>
      </c>
      <c r="F210" s="55"/>
      <c r="G210" s="55"/>
      <c r="H210" s="55">
        <v>26481000</v>
      </c>
      <c r="I210" s="10" t="s">
        <v>1241</v>
      </c>
      <c r="J210" s="11"/>
      <c r="K210" s="11"/>
      <c r="L210" s="10"/>
      <c r="M210" s="10"/>
      <c r="N210" s="10"/>
      <c r="O210" s="10" t="s">
        <v>1242</v>
      </c>
      <c r="P210" s="10" t="s">
        <v>1243</v>
      </c>
      <c r="Q210" s="11"/>
      <c r="R210" s="94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</row>
    <row r="211" spans="1:116" s="93" customFormat="1" ht="33.75">
      <c r="A211" s="11">
        <v>6</v>
      </c>
      <c r="B211" s="11"/>
      <c r="C211" s="10" t="s">
        <v>1244</v>
      </c>
      <c r="D211" s="10" t="s">
        <v>1245</v>
      </c>
      <c r="E211" s="55">
        <v>486000</v>
      </c>
      <c r="F211" s="55"/>
      <c r="G211" s="55"/>
      <c r="H211" s="55">
        <v>486000</v>
      </c>
      <c r="I211" s="10" t="s">
        <v>1241</v>
      </c>
      <c r="J211" s="11"/>
      <c r="K211" s="11"/>
      <c r="L211" s="10"/>
      <c r="M211" s="10"/>
      <c r="N211" s="10"/>
      <c r="O211" s="10" t="s">
        <v>1246</v>
      </c>
      <c r="P211" s="10" t="s">
        <v>1247</v>
      </c>
      <c r="Q211" s="11"/>
      <c r="R211" s="94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</row>
    <row r="212" spans="1:116" s="93" customFormat="1" ht="33.75">
      <c r="A212" s="11">
        <v>7</v>
      </c>
      <c r="B212" s="11"/>
      <c r="C212" s="10" t="s">
        <v>1249</v>
      </c>
      <c r="D212" s="11" t="s">
        <v>1250</v>
      </c>
      <c r="E212" s="12">
        <v>1787500</v>
      </c>
      <c r="F212" s="12"/>
      <c r="G212" s="11"/>
      <c r="H212" s="12">
        <v>1787500</v>
      </c>
      <c r="I212" s="11" t="s">
        <v>1241</v>
      </c>
      <c r="J212" s="11"/>
      <c r="K212" s="11"/>
      <c r="L212" s="10"/>
      <c r="M212" s="10"/>
      <c r="N212" s="10"/>
      <c r="O212" s="10" t="s">
        <v>1251</v>
      </c>
      <c r="P212" s="10" t="s">
        <v>1252</v>
      </c>
      <c r="Q212" s="23"/>
      <c r="R212" s="94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</row>
    <row r="213" spans="1:116" s="93" customFormat="1" ht="56.25">
      <c r="A213" s="11">
        <v>8</v>
      </c>
      <c r="B213" s="11"/>
      <c r="C213" s="10" t="s">
        <v>1253</v>
      </c>
      <c r="D213" s="11" t="s">
        <v>1248</v>
      </c>
      <c r="E213" s="12">
        <v>3191000</v>
      </c>
      <c r="F213" s="12"/>
      <c r="G213" s="11"/>
      <c r="H213" s="12">
        <v>3191000</v>
      </c>
      <c r="I213" s="11" t="s">
        <v>1241</v>
      </c>
      <c r="J213" s="11"/>
      <c r="K213" s="11"/>
      <c r="L213" s="10"/>
      <c r="M213" s="10"/>
      <c r="N213" s="10"/>
      <c r="O213" s="10" t="s">
        <v>1254</v>
      </c>
      <c r="P213" s="10" t="s">
        <v>1255</v>
      </c>
      <c r="Q213" s="23"/>
      <c r="R213" s="94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</row>
    <row r="214" spans="1:116" s="93" customFormat="1" ht="56.25">
      <c r="A214" s="11">
        <v>9</v>
      </c>
      <c r="B214" s="11"/>
      <c r="C214" s="10" t="s">
        <v>1256</v>
      </c>
      <c r="D214" s="11" t="s">
        <v>1257</v>
      </c>
      <c r="E214" s="12">
        <v>150000</v>
      </c>
      <c r="F214" s="12"/>
      <c r="G214" s="11"/>
      <c r="H214" s="12">
        <v>150000</v>
      </c>
      <c r="I214" s="11" t="s">
        <v>1547</v>
      </c>
      <c r="J214" s="11"/>
      <c r="K214" s="11"/>
      <c r="L214" s="11"/>
      <c r="M214" s="11"/>
      <c r="N214" s="11"/>
      <c r="O214" s="11" t="s">
        <v>1258</v>
      </c>
      <c r="P214" s="11" t="s">
        <v>1259</v>
      </c>
      <c r="Q214" s="23"/>
      <c r="R214" s="94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</row>
    <row r="215" spans="1:116" s="93" customFormat="1" ht="33.75">
      <c r="A215" s="11">
        <v>10</v>
      </c>
      <c r="B215" s="11"/>
      <c r="C215" s="10" t="s">
        <v>1256</v>
      </c>
      <c r="D215" s="11" t="s">
        <v>1257</v>
      </c>
      <c r="E215" s="12">
        <v>400000</v>
      </c>
      <c r="F215" s="12"/>
      <c r="G215" s="11"/>
      <c r="H215" s="12">
        <v>400000</v>
      </c>
      <c r="I215" s="11" t="s">
        <v>1547</v>
      </c>
      <c r="J215" s="11"/>
      <c r="K215" s="11"/>
      <c r="L215" s="11"/>
      <c r="M215" s="11"/>
      <c r="N215" s="11"/>
      <c r="O215" s="11" t="s">
        <v>1260</v>
      </c>
      <c r="P215" s="11" t="s">
        <v>1261</v>
      </c>
      <c r="Q215" s="23"/>
      <c r="R215" s="94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</row>
    <row r="216" spans="1:116" s="93" customFormat="1" ht="33.75">
      <c r="A216" s="11">
        <v>11</v>
      </c>
      <c r="B216" s="11"/>
      <c r="C216" s="10" t="s">
        <v>1262</v>
      </c>
      <c r="D216" s="11" t="s">
        <v>1263</v>
      </c>
      <c r="E216" s="12">
        <v>200000</v>
      </c>
      <c r="F216" s="12"/>
      <c r="G216" s="11"/>
      <c r="H216" s="12">
        <v>200000</v>
      </c>
      <c r="I216" s="11" t="s">
        <v>1547</v>
      </c>
      <c r="J216" s="11"/>
      <c r="K216" s="11"/>
      <c r="L216" s="11"/>
      <c r="M216" s="11"/>
      <c r="N216" s="11"/>
      <c r="O216" s="11" t="s">
        <v>1264</v>
      </c>
      <c r="P216" s="11" t="s">
        <v>1265</v>
      </c>
      <c r="Q216" s="23"/>
      <c r="R216" s="94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</row>
    <row r="217" spans="1:116" s="93" customFormat="1" ht="45">
      <c r="A217" s="11">
        <v>12</v>
      </c>
      <c r="B217" s="11"/>
      <c r="C217" s="10" t="s">
        <v>1262</v>
      </c>
      <c r="D217" s="11" t="s">
        <v>1263</v>
      </c>
      <c r="E217" s="12">
        <v>9684000</v>
      </c>
      <c r="F217" s="12"/>
      <c r="G217" s="11"/>
      <c r="H217" s="12">
        <v>9684000</v>
      </c>
      <c r="I217" s="11" t="s">
        <v>1547</v>
      </c>
      <c r="J217" s="11"/>
      <c r="K217" s="11"/>
      <c r="L217" s="11"/>
      <c r="M217" s="11"/>
      <c r="N217" s="11"/>
      <c r="O217" s="11" t="s">
        <v>1266</v>
      </c>
      <c r="P217" s="11" t="s">
        <v>1267</v>
      </c>
      <c r="Q217" s="23"/>
      <c r="R217" s="94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</row>
    <row r="218" spans="1:116" s="93" customFormat="1" ht="33.75">
      <c r="A218" s="11">
        <v>13</v>
      </c>
      <c r="B218" s="11"/>
      <c r="C218" s="10" t="s">
        <v>1268</v>
      </c>
      <c r="D218" s="11" t="s">
        <v>1269</v>
      </c>
      <c r="E218" s="12">
        <f>200000+1700000</f>
        <v>1900000</v>
      </c>
      <c r="F218" s="12"/>
      <c r="G218" s="11"/>
      <c r="H218" s="12">
        <v>1900000</v>
      </c>
      <c r="I218" s="11" t="s">
        <v>1241</v>
      </c>
      <c r="J218" s="11"/>
      <c r="K218" s="11"/>
      <c r="L218" s="11"/>
      <c r="M218" s="11"/>
      <c r="N218" s="11"/>
      <c r="O218" s="11" t="s">
        <v>1270</v>
      </c>
      <c r="P218" s="11" t="s">
        <v>1271</v>
      </c>
      <c r="Q218" s="23"/>
      <c r="R218" s="94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</row>
    <row r="219" spans="1:116" s="93" customFormat="1" ht="33.75">
      <c r="A219" s="11">
        <v>14</v>
      </c>
      <c r="B219" s="11"/>
      <c r="C219" s="10" t="s">
        <v>1272</v>
      </c>
      <c r="D219" s="11" t="s">
        <v>1273</v>
      </c>
      <c r="E219" s="12">
        <v>9050000</v>
      </c>
      <c r="F219" s="11"/>
      <c r="G219" s="11"/>
      <c r="H219" s="12">
        <v>9050000</v>
      </c>
      <c r="I219" s="11" t="s">
        <v>1547</v>
      </c>
      <c r="J219" s="11"/>
      <c r="K219" s="11"/>
      <c r="L219" s="11"/>
      <c r="M219" s="11"/>
      <c r="N219" s="11"/>
      <c r="O219" s="11" t="s">
        <v>1274</v>
      </c>
      <c r="P219" s="11" t="s">
        <v>1275</v>
      </c>
      <c r="Q219" s="23"/>
      <c r="R219" s="94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</row>
    <row r="220" spans="1:116" s="93" customFormat="1" ht="33.75">
      <c r="A220" s="11">
        <v>15</v>
      </c>
      <c r="B220" s="11"/>
      <c r="C220" s="10" t="s">
        <v>1276</v>
      </c>
      <c r="D220" s="10" t="s">
        <v>1277</v>
      </c>
      <c r="E220" s="56">
        <v>20050000</v>
      </c>
      <c r="F220" s="56"/>
      <c r="G220" s="56"/>
      <c r="H220" s="56">
        <v>20050000</v>
      </c>
      <c r="I220" s="10" t="s">
        <v>1241</v>
      </c>
      <c r="J220" s="10"/>
      <c r="K220" s="10"/>
      <c r="L220" s="10"/>
      <c r="M220" s="10"/>
      <c r="N220" s="10"/>
      <c r="O220" s="10" t="s">
        <v>1278</v>
      </c>
      <c r="P220" s="10" t="s">
        <v>1279</v>
      </c>
      <c r="Q220" s="23"/>
      <c r="R220" s="94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</row>
    <row r="221" spans="1:116" s="93" customFormat="1" ht="33.75">
      <c r="A221" s="11">
        <v>16</v>
      </c>
      <c r="B221" s="11"/>
      <c r="C221" s="10" t="s">
        <v>1280</v>
      </c>
      <c r="D221" s="10" t="s">
        <v>1269</v>
      </c>
      <c r="E221" s="56">
        <v>122688092</v>
      </c>
      <c r="F221" s="56"/>
      <c r="G221" s="56"/>
      <c r="H221" s="56">
        <v>122688092</v>
      </c>
      <c r="I221" s="10" t="s">
        <v>1547</v>
      </c>
      <c r="J221" s="10"/>
      <c r="K221" s="10"/>
      <c r="L221" s="10"/>
      <c r="M221" s="10"/>
      <c r="N221" s="10"/>
      <c r="O221" s="10" t="s">
        <v>1281</v>
      </c>
      <c r="P221" s="10" t="s">
        <v>1282</v>
      </c>
      <c r="Q221" s="23"/>
      <c r="R221" s="94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</row>
    <row r="222" spans="1:116" s="93" customFormat="1" ht="33.75">
      <c r="A222" s="11">
        <v>17</v>
      </c>
      <c r="B222" s="11"/>
      <c r="C222" s="10" t="s">
        <v>1283</v>
      </c>
      <c r="D222" s="10" t="s">
        <v>1284</v>
      </c>
      <c r="E222" s="56">
        <v>669000</v>
      </c>
      <c r="F222" s="56">
        <v>300000</v>
      </c>
      <c r="G222" s="56"/>
      <c r="H222" s="56">
        <v>369000</v>
      </c>
      <c r="I222" s="10" t="s">
        <v>1547</v>
      </c>
      <c r="J222" s="10"/>
      <c r="K222" s="10"/>
      <c r="L222" s="10"/>
      <c r="M222" s="10"/>
      <c r="N222" s="10"/>
      <c r="O222" s="10" t="s">
        <v>1285</v>
      </c>
      <c r="P222" s="10" t="s">
        <v>1286</v>
      </c>
      <c r="Q222" s="23"/>
      <c r="R222" s="94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</row>
    <row r="223" spans="1:116" s="93" customFormat="1" ht="33.75">
      <c r="A223" s="11">
        <v>18</v>
      </c>
      <c r="B223" s="11"/>
      <c r="C223" s="10" t="s">
        <v>1287</v>
      </c>
      <c r="D223" s="10" t="s">
        <v>1288</v>
      </c>
      <c r="E223" s="56">
        <v>10200000</v>
      </c>
      <c r="F223" s="56"/>
      <c r="G223" s="56"/>
      <c r="H223" s="56">
        <v>10200000</v>
      </c>
      <c r="I223" s="10" t="s">
        <v>1547</v>
      </c>
      <c r="J223" s="10"/>
      <c r="K223" s="10"/>
      <c r="L223" s="10"/>
      <c r="M223" s="10"/>
      <c r="N223" s="10"/>
      <c r="O223" s="10" t="s">
        <v>1289</v>
      </c>
      <c r="P223" s="10" t="s">
        <v>1290</v>
      </c>
      <c r="Q223" s="23"/>
      <c r="R223" s="94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</row>
    <row r="224" spans="1:116" s="93" customFormat="1" ht="33.75">
      <c r="A224" s="11">
        <v>19</v>
      </c>
      <c r="B224" s="11"/>
      <c r="C224" s="10" t="s">
        <v>1291</v>
      </c>
      <c r="D224" s="10" t="s">
        <v>1292</v>
      </c>
      <c r="E224" s="56">
        <v>1900000</v>
      </c>
      <c r="F224" s="56"/>
      <c r="G224" s="56"/>
      <c r="H224" s="56">
        <v>1900000</v>
      </c>
      <c r="I224" s="10" t="s">
        <v>1241</v>
      </c>
      <c r="J224" s="10"/>
      <c r="K224" s="10"/>
      <c r="L224" s="10"/>
      <c r="M224" s="10"/>
      <c r="N224" s="10"/>
      <c r="O224" s="10" t="s">
        <v>1293</v>
      </c>
      <c r="P224" s="10" t="s">
        <v>1294</v>
      </c>
      <c r="Q224" s="23"/>
      <c r="R224" s="94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</row>
    <row r="225" spans="1:116" s="93" customFormat="1" ht="33.75">
      <c r="A225" s="11">
        <v>20</v>
      </c>
      <c r="B225" s="11"/>
      <c r="C225" s="10" t="s">
        <v>1295</v>
      </c>
      <c r="D225" s="10" t="s">
        <v>1296</v>
      </c>
      <c r="E225" s="56">
        <v>8715000</v>
      </c>
      <c r="F225" s="56"/>
      <c r="G225" s="56"/>
      <c r="H225" s="56">
        <v>8715000</v>
      </c>
      <c r="I225" s="10" t="s">
        <v>1241</v>
      </c>
      <c r="J225" s="10"/>
      <c r="K225" s="10"/>
      <c r="L225" s="10"/>
      <c r="M225" s="10"/>
      <c r="N225" s="10"/>
      <c r="O225" s="10" t="s">
        <v>1297</v>
      </c>
      <c r="P225" s="10" t="s">
        <v>1298</v>
      </c>
      <c r="Q225" s="23"/>
      <c r="R225" s="94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</row>
    <row r="226" spans="1:116" s="93" customFormat="1" ht="56.25">
      <c r="A226" s="11">
        <v>21</v>
      </c>
      <c r="B226" s="11"/>
      <c r="C226" s="10" t="s">
        <v>1299</v>
      </c>
      <c r="D226" s="10" t="s">
        <v>1300</v>
      </c>
      <c r="E226" s="56">
        <v>4758000</v>
      </c>
      <c r="F226" s="56"/>
      <c r="G226" s="56"/>
      <c r="H226" s="56">
        <v>4758000</v>
      </c>
      <c r="I226" s="10" t="s">
        <v>1547</v>
      </c>
      <c r="J226" s="10"/>
      <c r="K226" s="10"/>
      <c r="L226" s="10"/>
      <c r="M226" s="10"/>
      <c r="N226" s="10"/>
      <c r="O226" s="10" t="s">
        <v>1301</v>
      </c>
      <c r="P226" s="10" t="s">
        <v>1302</v>
      </c>
      <c r="Q226" s="23"/>
      <c r="R226" s="94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</row>
    <row r="227" spans="1:116" s="93" customFormat="1" ht="33.75">
      <c r="A227" s="11">
        <v>22</v>
      </c>
      <c r="B227" s="11"/>
      <c r="C227" s="10" t="s">
        <v>1303</v>
      </c>
      <c r="D227" s="10" t="s">
        <v>1304</v>
      </c>
      <c r="E227" s="56">
        <v>5200000</v>
      </c>
      <c r="F227" s="56"/>
      <c r="G227" s="56"/>
      <c r="H227" s="56">
        <v>5000000</v>
      </c>
      <c r="I227" s="10" t="s">
        <v>1547</v>
      </c>
      <c r="J227" s="10"/>
      <c r="K227" s="10"/>
      <c r="L227" s="10"/>
      <c r="M227" s="10"/>
      <c r="N227" s="10"/>
      <c r="O227" s="10" t="s">
        <v>1305</v>
      </c>
      <c r="P227" s="10" t="s">
        <v>1306</v>
      </c>
      <c r="Q227" s="23"/>
      <c r="R227" s="94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</row>
    <row r="228" spans="1:116" s="93" customFormat="1" ht="56.25">
      <c r="A228" s="11">
        <v>23</v>
      </c>
      <c r="B228" s="11"/>
      <c r="C228" s="10" t="s">
        <v>1307</v>
      </c>
      <c r="D228" s="10" t="s">
        <v>1308</v>
      </c>
      <c r="E228" s="56">
        <v>219946644</v>
      </c>
      <c r="F228" s="56"/>
      <c r="G228" s="56"/>
      <c r="H228" s="56">
        <v>219946644</v>
      </c>
      <c r="I228" s="10" t="s">
        <v>1547</v>
      </c>
      <c r="J228" s="10"/>
      <c r="K228" s="10"/>
      <c r="L228" s="10"/>
      <c r="M228" s="10"/>
      <c r="N228" s="10"/>
      <c r="O228" s="10" t="s">
        <v>1309</v>
      </c>
      <c r="P228" s="10" t="s">
        <v>1310</v>
      </c>
      <c r="Q228" s="23"/>
      <c r="R228" s="94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</row>
    <row r="229" spans="1:116" s="93" customFormat="1" ht="33.75">
      <c r="A229" s="11">
        <v>24</v>
      </c>
      <c r="B229" s="11"/>
      <c r="C229" s="10" t="s">
        <v>1311</v>
      </c>
      <c r="D229" s="10" t="s">
        <v>1312</v>
      </c>
      <c r="E229" s="56">
        <v>23519000</v>
      </c>
      <c r="F229" s="56">
        <v>11759500</v>
      </c>
      <c r="G229" s="56"/>
      <c r="H229" s="56">
        <v>11759500</v>
      </c>
      <c r="I229" s="10" t="s">
        <v>1241</v>
      </c>
      <c r="J229" s="10"/>
      <c r="K229" s="10"/>
      <c r="L229" s="10"/>
      <c r="M229" s="10"/>
      <c r="N229" s="10"/>
      <c r="O229" s="10" t="s">
        <v>1313</v>
      </c>
      <c r="P229" s="10" t="s">
        <v>1314</v>
      </c>
      <c r="Q229" s="23"/>
      <c r="R229" s="94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</row>
    <row r="230" spans="1:116" s="93" customFormat="1" ht="33.75">
      <c r="A230" s="11">
        <v>25</v>
      </c>
      <c r="B230" s="11"/>
      <c r="C230" s="10" t="s">
        <v>1311</v>
      </c>
      <c r="D230" s="10" t="s">
        <v>1312</v>
      </c>
      <c r="E230" s="56">
        <v>12970000</v>
      </c>
      <c r="F230" s="56">
        <v>648500</v>
      </c>
      <c r="G230" s="56"/>
      <c r="H230" s="56">
        <v>648500</v>
      </c>
      <c r="I230" s="10" t="s">
        <v>1241</v>
      </c>
      <c r="J230" s="10"/>
      <c r="K230" s="10"/>
      <c r="L230" s="10"/>
      <c r="M230" s="10"/>
      <c r="N230" s="10"/>
      <c r="O230" s="10" t="s">
        <v>1315</v>
      </c>
      <c r="P230" s="10" t="s">
        <v>1316</v>
      </c>
      <c r="Q230" s="23"/>
      <c r="R230" s="94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</row>
    <row r="231" spans="1:116" s="93" customFormat="1" ht="33.75">
      <c r="A231" s="11">
        <v>26</v>
      </c>
      <c r="B231" s="11"/>
      <c r="C231" s="10" t="s">
        <v>1311</v>
      </c>
      <c r="D231" s="10" t="s">
        <v>1312</v>
      </c>
      <c r="E231" s="56">
        <v>1944700</v>
      </c>
      <c r="F231" s="56"/>
      <c r="G231" s="56"/>
      <c r="H231" s="56">
        <v>1944700</v>
      </c>
      <c r="I231" s="10" t="s">
        <v>1241</v>
      </c>
      <c r="J231" s="10"/>
      <c r="K231" s="10"/>
      <c r="L231" s="10"/>
      <c r="M231" s="10"/>
      <c r="N231" s="10"/>
      <c r="O231" s="10" t="s">
        <v>1317</v>
      </c>
      <c r="P231" s="10" t="s">
        <v>1318</v>
      </c>
      <c r="Q231" s="23"/>
      <c r="R231" s="94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</row>
    <row r="232" spans="1:116" s="93" customFormat="1" ht="33.75">
      <c r="A232" s="11">
        <v>27</v>
      </c>
      <c r="B232" s="11"/>
      <c r="C232" s="10" t="s">
        <v>1283</v>
      </c>
      <c r="D232" s="10" t="s">
        <v>1284</v>
      </c>
      <c r="E232" s="56">
        <v>1194600</v>
      </c>
      <c r="F232" s="56"/>
      <c r="G232" s="56"/>
      <c r="H232" s="56">
        <v>1194600</v>
      </c>
      <c r="I232" s="10" t="s">
        <v>1547</v>
      </c>
      <c r="J232" s="10"/>
      <c r="K232" s="10"/>
      <c r="L232" s="10"/>
      <c r="M232" s="10"/>
      <c r="N232" s="10"/>
      <c r="O232" s="10" t="s">
        <v>1319</v>
      </c>
      <c r="P232" s="10" t="s">
        <v>1320</v>
      </c>
      <c r="Q232" s="23"/>
      <c r="R232" s="94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</row>
    <row r="233" spans="1:116" s="93" customFormat="1" ht="33.75">
      <c r="A233" s="11">
        <v>28</v>
      </c>
      <c r="B233" s="11"/>
      <c r="C233" s="10" t="s">
        <v>1321</v>
      </c>
      <c r="D233" s="10" t="s">
        <v>1322</v>
      </c>
      <c r="E233" s="56">
        <v>1352002</v>
      </c>
      <c r="F233" s="56">
        <v>952002</v>
      </c>
      <c r="G233" s="56"/>
      <c r="H233" s="56">
        <v>400000</v>
      </c>
      <c r="I233" s="10" t="s">
        <v>1547</v>
      </c>
      <c r="J233" s="10"/>
      <c r="K233" s="10"/>
      <c r="L233" s="10"/>
      <c r="M233" s="10"/>
      <c r="N233" s="10"/>
      <c r="O233" s="10" t="s">
        <v>1323</v>
      </c>
      <c r="P233" s="10" t="s">
        <v>1324</v>
      </c>
      <c r="Q233" s="11"/>
      <c r="R233" s="11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</row>
    <row r="234" spans="1:116" s="93" customFormat="1" ht="45">
      <c r="A234" s="11">
        <v>29</v>
      </c>
      <c r="B234" s="11"/>
      <c r="C234" s="10" t="s">
        <v>1325</v>
      </c>
      <c r="D234" s="10" t="s">
        <v>1326</v>
      </c>
      <c r="E234" s="56">
        <v>24188000</v>
      </c>
      <c r="F234" s="56"/>
      <c r="G234" s="56"/>
      <c r="H234" s="56">
        <v>24188000</v>
      </c>
      <c r="I234" s="10" t="s">
        <v>1547</v>
      </c>
      <c r="J234" s="10"/>
      <c r="K234" s="10"/>
      <c r="L234" s="10"/>
      <c r="M234" s="10"/>
      <c r="N234" s="10"/>
      <c r="O234" s="10" t="s">
        <v>1327</v>
      </c>
      <c r="P234" s="10" t="s">
        <v>1328</v>
      </c>
      <c r="Q234" s="23"/>
      <c r="R234" s="94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</row>
    <row r="235" spans="1:116" s="93" customFormat="1" ht="56.25">
      <c r="A235" s="11">
        <v>30</v>
      </c>
      <c r="B235" s="11"/>
      <c r="C235" s="10" t="s">
        <v>1329</v>
      </c>
      <c r="D235" s="10" t="s">
        <v>1230</v>
      </c>
      <c r="E235" s="56">
        <v>38150</v>
      </c>
      <c r="F235" s="56"/>
      <c r="G235" s="56"/>
      <c r="H235" s="56">
        <v>38150</v>
      </c>
      <c r="I235" s="10" t="s">
        <v>1547</v>
      </c>
      <c r="J235" s="10"/>
      <c r="K235" s="10"/>
      <c r="L235" s="10"/>
      <c r="M235" s="10"/>
      <c r="N235" s="10"/>
      <c r="O235" s="10" t="s">
        <v>1330</v>
      </c>
      <c r="P235" s="10" t="s">
        <v>1331</v>
      </c>
      <c r="Q235" s="23"/>
      <c r="R235" s="94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</row>
    <row r="236" spans="1:116" s="93" customFormat="1" ht="56.25">
      <c r="A236" s="11">
        <v>31</v>
      </c>
      <c r="B236" s="11"/>
      <c r="C236" s="10" t="s">
        <v>1332</v>
      </c>
      <c r="D236" s="10" t="s">
        <v>1333</v>
      </c>
      <c r="E236" s="56">
        <v>600000</v>
      </c>
      <c r="F236" s="56"/>
      <c r="G236" s="56"/>
      <c r="H236" s="56">
        <v>600000</v>
      </c>
      <c r="I236" s="10" t="s">
        <v>1547</v>
      </c>
      <c r="J236" s="10"/>
      <c r="K236" s="10"/>
      <c r="L236" s="10"/>
      <c r="M236" s="10"/>
      <c r="N236" s="10"/>
      <c r="O236" s="10" t="s">
        <v>1334</v>
      </c>
      <c r="P236" s="10" t="s">
        <v>1335</v>
      </c>
      <c r="Q236" s="23"/>
      <c r="R236" s="94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</row>
    <row r="237" spans="1:116" s="93" customFormat="1" ht="33.75">
      <c r="A237" s="11">
        <v>32</v>
      </c>
      <c r="B237" s="11"/>
      <c r="C237" s="10" t="s">
        <v>1336</v>
      </c>
      <c r="D237" s="10" t="s">
        <v>1337</v>
      </c>
      <c r="E237" s="56">
        <v>400000</v>
      </c>
      <c r="F237" s="56"/>
      <c r="G237" s="56"/>
      <c r="H237" s="56">
        <v>400000</v>
      </c>
      <c r="I237" s="10" t="s">
        <v>1547</v>
      </c>
      <c r="J237" s="10"/>
      <c r="K237" s="10"/>
      <c r="L237" s="10"/>
      <c r="M237" s="10"/>
      <c r="N237" s="10"/>
      <c r="O237" s="10" t="s">
        <v>1338</v>
      </c>
      <c r="P237" s="10" t="s">
        <v>1339</v>
      </c>
      <c r="Q237" s="23"/>
      <c r="R237" s="94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</row>
    <row r="238" spans="1:116" s="93" customFormat="1" ht="33.75">
      <c r="A238" s="11">
        <v>33</v>
      </c>
      <c r="B238" s="11"/>
      <c r="C238" s="10" t="s">
        <v>1340</v>
      </c>
      <c r="D238" s="10" t="s">
        <v>1341</v>
      </c>
      <c r="E238" s="56">
        <v>350000</v>
      </c>
      <c r="F238" s="56"/>
      <c r="G238" s="56"/>
      <c r="H238" s="56">
        <v>350000</v>
      </c>
      <c r="I238" s="10" t="s">
        <v>1547</v>
      </c>
      <c r="J238" s="10"/>
      <c r="K238" s="10"/>
      <c r="L238" s="10"/>
      <c r="M238" s="10"/>
      <c r="N238" s="10"/>
      <c r="O238" s="10" t="s">
        <v>1342</v>
      </c>
      <c r="P238" s="10" t="s">
        <v>1343</v>
      </c>
      <c r="Q238" s="23"/>
      <c r="R238" s="94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</row>
    <row r="239" spans="1:116" s="93" customFormat="1" ht="22.5">
      <c r="A239" s="11">
        <v>34</v>
      </c>
      <c r="B239" s="11"/>
      <c r="C239" s="10" t="s">
        <v>1344</v>
      </c>
      <c r="D239" s="10" t="s">
        <v>1345</v>
      </c>
      <c r="E239" s="56">
        <v>24167600</v>
      </c>
      <c r="F239" s="56"/>
      <c r="G239" s="56"/>
      <c r="H239" s="56">
        <v>24167600</v>
      </c>
      <c r="I239" s="10" t="s">
        <v>1547</v>
      </c>
      <c r="J239" s="10"/>
      <c r="K239" s="10"/>
      <c r="L239" s="10"/>
      <c r="M239" s="10"/>
      <c r="N239" s="10"/>
      <c r="O239" s="10" t="s">
        <v>1346</v>
      </c>
      <c r="P239" s="10" t="s">
        <v>1347</v>
      </c>
      <c r="Q239" s="23"/>
      <c r="R239" s="94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</row>
    <row r="240" spans="1:116" s="93" customFormat="1" ht="45">
      <c r="A240" s="11">
        <v>35</v>
      </c>
      <c r="B240" s="11"/>
      <c r="C240" s="10" t="s">
        <v>1340</v>
      </c>
      <c r="D240" s="10" t="s">
        <v>1341</v>
      </c>
      <c r="E240" s="56">
        <v>5500000</v>
      </c>
      <c r="F240" s="56"/>
      <c r="G240" s="56"/>
      <c r="H240" s="56">
        <v>5500000</v>
      </c>
      <c r="I240" s="10" t="s">
        <v>1547</v>
      </c>
      <c r="J240" s="10"/>
      <c r="K240" s="10"/>
      <c r="L240" s="10"/>
      <c r="M240" s="10"/>
      <c r="N240" s="10"/>
      <c r="O240" s="10" t="s">
        <v>1348</v>
      </c>
      <c r="P240" s="10" t="s">
        <v>1349</v>
      </c>
      <c r="Q240" s="23"/>
      <c r="R240" s="94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</row>
    <row r="241" spans="1:116" s="93" customFormat="1" ht="56.25">
      <c r="A241" s="11">
        <v>36</v>
      </c>
      <c r="B241" s="11"/>
      <c r="C241" s="10" t="s">
        <v>1340</v>
      </c>
      <c r="D241" s="10" t="s">
        <v>1341</v>
      </c>
      <c r="E241" s="56">
        <v>846000</v>
      </c>
      <c r="F241" s="56"/>
      <c r="G241" s="56"/>
      <c r="H241" s="56">
        <v>846000</v>
      </c>
      <c r="I241" s="10" t="s">
        <v>1547</v>
      </c>
      <c r="J241" s="10"/>
      <c r="K241" s="10"/>
      <c r="L241" s="10"/>
      <c r="M241" s="10"/>
      <c r="N241" s="10"/>
      <c r="O241" s="10" t="s">
        <v>1350</v>
      </c>
      <c r="P241" s="10" t="s">
        <v>1351</v>
      </c>
      <c r="Q241" s="23"/>
      <c r="R241" s="94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</row>
    <row r="242" spans="1:116" s="93" customFormat="1" ht="33.75">
      <c r="A242" s="11">
        <v>37</v>
      </c>
      <c r="B242" s="11"/>
      <c r="C242" s="10" t="s">
        <v>1352</v>
      </c>
      <c r="D242" s="10" t="s">
        <v>1353</v>
      </c>
      <c r="E242" s="56">
        <v>1800000</v>
      </c>
      <c r="F242" s="56"/>
      <c r="G242" s="56"/>
      <c r="H242" s="56">
        <v>1800000</v>
      </c>
      <c r="I242" s="10" t="s">
        <v>1547</v>
      </c>
      <c r="J242" s="10"/>
      <c r="K242" s="10"/>
      <c r="L242" s="10"/>
      <c r="M242" s="10"/>
      <c r="N242" s="10"/>
      <c r="O242" s="10" t="s">
        <v>1354</v>
      </c>
      <c r="P242" s="10" t="s">
        <v>1355</v>
      </c>
      <c r="Q242" s="23"/>
      <c r="R242" s="94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</row>
    <row r="243" spans="1:116" s="93" customFormat="1" ht="33.75">
      <c r="A243" s="11">
        <v>38</v>
      </c>
      <c r="B243" s="11"/>
      <c r="C243" s="10" t="s">
        <v>1356</v>
      </c>
      <c r="D243" s="10" t="s">
        <v>1357</v>
      </c>
      <c r="E243" s="56">
        <v>448750</v>
      </c>
      <c r="F243" s="56"/>
      <c r="G243" s="56"/>
      <c r="H243" s="56">
        <v>448750</v>
      </c>
      <c r="I243" s="10" t="s">
        <v>1547</v>
      </c>
      <c r="J243" s="10"/>
      <c r="K243" s="10"/>
      <c r="L243" s="10"/>
      <c r="M243" s="10"/>
      <c r="N243" s="10"/>
      <c r="O243" s="10" t="s">
        <v>1354</v>
      </c>
      <c r="P243" s="10" t="s">
        <v>1355</v>
      </c>
      <c r="Q243" s="23"/>
      <c r="R243" s="94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</row>
    <row r="244" spans="1:116" s="93" customFormat="1" ht="33.75">
      <c r="A244" s="11">
        <v>39</v>
      </c>
      <c r="B244" s="11"/>
      <c r="C244" s="10" t="s">
        <v>1336</v>
      </c>
      <c r="D244" s="10" t="s">
        <v>1337</v>
      </c>
      <c r="E244" s="56">
        <v>400000</v>
      </c>
      <c r="F244" s="56"/>
      <c r="G244" s="56"/>
      <c r="H244" s="56">
        <v>400000</v>
      </c>
      <c r="I244" s="10" t="s">
        <v>1547</v>
      </c>
      <c r="J244" s="10"/>
      <c r="K244" s="10"/>
      <c r="L244" s="10"/>
      <c r="M244" s="10"/>
      <c r="N244" s="10"/>
      <c r="O244" s="10" t="s">
        <v>1358</v>
      </c>
      <c r="P244" s="10" t="s">
        <v>1355</v>
      </c>
      <c r="Q244" s="23"/>
      <c r="R244" s="94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</row>
    <row r="245" spans="1:116" s="93" customFormat="1" ht="33.75">
      <c r="A245" s="11">
        <v>40</v>
      </c>
      <c r="B245" s="11"/>
      <c r="C245" s="10" t="s">
        <v>1359</v>
      </c>
      <c r="D245" s="10" t="s">
        <v>1288</v>
      </c>
      <c r="E245" s="56">
        <v>875000</v>
      </c>
      <c r="F245" s="56"/>
      <c r="G245" s="56"/>
      <c r="H245" s="56">
        <v>875000</v>
      </c>
      <c r="I245" s="10" t="s">
        <v>1241</v>
      </c>
      <c r="J245" s="10"/>
      <c r="K245" s="10"/>
      <c r="L245" s="10"/>
      <c r="M245" s="10"/>
      <c r="N245" s="10"/>
      <c r="O245" s="10" t="s">
        <v>1360</v>
      </c>
      <c r="P245" s="10" t="s">
        <v>1361</v>
      </c>
      <c r="Q245" s="23"/>
      <c r="R245" s="94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</row>
    <row r="246" spans="1:116" s="93" customFormat="1" ht="56.25">
      <c r="A246" s="11">
        <v>41</v>
      </c>
      <c r="B246" s="11"/>
      <c r="C246" s="10" t="s">
        <v>1332</v>
      </c>
      <c r="D246" s="10" t="s">
        <v>1333</v>
      </c>
      <c r="E246" s="56">
        <v>1649500</v>
      </c>
      <c r="F246" s="56"/>
      <c r="G246" s="56"/>
      <c r="H246" s="56">
        <v>1649500</v>
      </c>
      <c r="I246" s="10" t="s">
        <v>1547</v>
      </c>
      <c r="J246" s="10"/>
      <c r="K246" s="10"/>
      <c r="L246" s="10"/>
      <c r="M246" s="10"/>
      <c r="N246" s="10"/>
      <c r="O246" s="10" t="s">
        <v>1362</v>
      </c>
      <c r="P246" s="10" t="s">
        <v>1363</v>
      </c>
      <c r="Q246" s="23"/>
      <c r="R246" s="94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</row>
    <row r="247" spans="1:116" s="93" customFormat="1" ht="56.25">
      <c r="A247" s="11">
        <v>42</v>
      </c>
      <c r="B247" s="11"/>
      <c r="C247" s="26" t="s">
        <v>1364</v>
      </c>
      <c r="D247" s="26" t="s">
        <v>1365</v>
      </c>
      <c r="E247" s="27">
        <v>50185000</v>
      </c>
      <c r="F247" s="27"/>
      <c r="G247" s="99"/>
      <c r="H247" s="57">
        <v>50185000</v>
      </c>
      <c r="I247" s="26" t="s">
        <v>1241</v>
      </c>
      <c r="J247" s="11"/>
      <c r="K247" s="11"/>
      <c r="L247" s="11"/>
      <c r="M247" s="11"/>
      <c r="N247" s="11"/>
      <c r="O247" s="26" t="s">
        <v>1366</v>
      </c>
      <c r="P247" s="26" t="s">
        <v>1367</v>
      </c>
      <c r="Q247" s="23"/>
      <c r="R247" s="94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</row>
    <row r="248" spans="1:116" s="93" customFormat="1" ht="56.25">
      <c r="A248" s="11">
        <v>43</v>
      </c>
      <c r="B248" s="11"/>
      <c r="C248" s="26" t="s">
        <v>1368</v>
      </c>
      <c r="D248" s="26" t="s">
        <v>1365</v>
      </c>
      <c r="E248" s="27">
        <v>31046000</v>
      </c>
      <c r="F248" s="27"/>
      <c r="G248" s="99"/>
      <c r="H248" s="57">
        <v>31046000</v>
      </c>
      <c r="I248" s="26" t="s">
        <v>1241</v>
      </c>
      <c r="J248" s="11"/>
      <c r="K248" s="11"/>
      <c r="L248" s="11"/>
      <c r="M248" s="11"/>
      <c r="N248" s="11"/>
      <c r="O248" s="26" t="s">
        <v>1369</v>
      </c>
      <c r="P248" s="26" t="s">
        <v>1367</v>
      </c>
      <c r="Q248" s="23"/>
      <c r="R248" s="94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</row>
    <row r="249" spans="1:116" s="93" customFormat="1" ht="33.75">
      <c r="A249" s="11">
        <v>44</v>
      </c>
      <c r="B249" s="11"/>
      <c r="C249" s="26" t="s">
        <v>1370</v>
      </c>
      <c r="D249" s="26" t="s">
        <v>1341</v>
      </c>
      <c r="E249" s="27">
        <v>2719000</v>
      </c>
      <c r="F249" s="27"/>
      <c r="G249" s="99"/>
      <c r="H249" s="57">
        <v>2719000</v>
      </c>
      <c r="I249" s="26" t="s">
        <v>1547</v>
      </c>
      <c r="J249" s="11"/>
      <c r="K249" s="11"/>
      <c r="L249" s="11"/>
      <c r="M249" s="11"/>
      <c r="N249" s="11"/>
      <c r="O249" s="26" t="s">
        <v>1371</v>
      </c>
      <c r="P249" s="26" t="s">
        <v>1372</v>
      </c>
      <c r="Q249" s="23"/>
      <c r="R249" s="94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</row>
    <row r="250" spans="1:116" s="93" customFormat="1" ht="33.75">
      <c r="A250" s="11">
        <v>45</v>
      </c>
      <c r="B250" s="11"/>
      <c r="C250" s="28" t="s">
        <v>1373</v>
      </c>
      <c r="D250" s="28" t="s">
        <v>1365</v>
      </c>
      <c r="E250" s="29">
        <v>41537202</v>
      </c>
      <c r="H250" s="58">
        <v>41537202</v>
      </c>
      <c r="I250" s="28" t="s">
        <v>1241</v>
      </c>
      <c r="O250" s="28" t="s">
        <v>1374</v>
      </c>
      <c r="P250" s="28" t="s">
        <v>1375</v>
      </c>
      <c r="Q250" s="23"/>
      <c r="R250" s="94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</row>
    <row r="251" spans="1:116" s="93" customFormat="1" ht="33.75">
      <c r="A251" s="11">
        <v>46</v>
      </c>
      <c r="B251" s="11"/>
      <c r="C251" s="28" t="s">
        <v>1449</v>
      </c>
      <c r="D251" s="28" t="s">
        <v>1345</v>
      </c>
      <c r="E251" s="29">
        <v>179105408</v>
      </c>
      <c r="F251" s="59"/>
      <c r="G251" s="59"/>
      <c r="H251" s="58">
        <v>179105408</v>
      </c>
      <c r="I251" s="28" t="s">
        <v>1547</v>
      </c>
      <c r="J251" s="59"/>
      <c r="K251" s="59"/>
      <c r="L251" s="59"/>
      <c r="M251" s="59"/>
      <c r="N251" s="59"/>
      <c r="O251" s="28" t="s">
        <v>1450</v>
      </c>
      <c r="P251" s="28" t="s">
        <v>1451</v>
      </c>
      <c r="Q251" s="23"/>
      <c r="R251" s="94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</row>
    <row r="252" spans="1:116" s="93" customFormat="1" ht="56.25">
      <c r="A252" s="11">
        <v>47</v>
      </c>
      <c r="B252" s="11"/>
      <c r="C252" s="28" t="s">
        <v>1452</v>
      </c>
      <c r="D252" s="28" t="s">
        <v>1453</v>
      </c>
      <c r="E252" s="29">
        <v>4518800</v>
      </c>
      <c r="F252" s="59"/>
      <c r="G252" s="59"/>
      <c r="H252" s="58">
        <v>4518800</v>
      </c>
      <c r="I252" s="28" t="s">
        <v>1547</v>
      </c>
      <c r="J252" s="59"/>
      <c r="K252" s="59"/>
      <c r="L252" s="59"/>
      <c r="M252" s="10"/>
      <c r="N252" s="10"/>
      <c r="O252" s="28" t="s">
        <v>1454</v>
      </c>
      <c r="P252" s="28" t="s">
        <v>1637</v>
      </c>
      <c r="Q252" s="23"/>
      <c r="R252" s="94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</row>
    <row r="253" spans="1:116" s="93" customFormat="1" ht="33.75">
      <c r="A253" s="11">
        <v>48</v>
      </c>
      <c r="B253" s="11"/>
      <c r="C253" s="28" t="s">
        <v>1557</v>
      </c>
      <c r="D253" s="28" t="s">
        <v>1638</v>
      </c>
      <c r="E253" s="29">
        <v>13500000</v>
      </c>
      <c r="F253" s="59"/>
      <c r="G253" s="59"/>
      <c r="H253" s="58">
        <v>13500000</v>
      </c>
      <c r="I253" s="28" t="s">
        <v>1547</v>
      </c>
      <c r="J253" s="59"/>
      <c r="K253" s="59"/>
      <c r="L253" s="59"/>
      <c r="M253" s="10"/>
      <c r="N253" s="10"/>
      <c r="O253" s="28" t="s">
        <v>1639</v>
      </c>
      <c r="P253" s="28" t="s">
        <v>1640</v>
      </c>
      <c r="Q253" s="23"/>
      <c r="R253" s="94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</row>
    <row r="254" spans="1:116" s="93" customFormat="1" ht="33.75">
      <c r="A254" s="11">
        <v>49</v>
      </c>
      <c r="B254" s="11"/>
      <c r="C254" s="28" t="s">
        <v>1641</v>
      </c>
      <c r="D254" s="28" t="s">
        <v>1642</v>
      </c>
      <c r="E254" s="29">
        <v>8000000</v>
      </c>
      <c r="F254" s="59"/>
      <c r="G254" s="59"/>
      <c r="H254" s="58">
        <v>8000000</v>
      </c>
      <c r="I254" s="28" t="s">
        <v>1547</v>
      </c>
      <c r="J254" s="59"/>
      <c r="K254" s="59"/>
      <c r="L254" s="59"/>
      <c r="M254" s="10"/>
      <c r="N254" s="10"/>
      <c r="O254" s="28" t="s">
        <v>1643</v>
      </c>
      <c r="P254" s="28" t="s">
        <v>1229</v>
      </c>
      <c r="Q254" s="23"/>
      <c r="R254" s="94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</row>
    <row r="255" spans="1:116" s="93" customFormat="1" ht="56.25">
      <c r="A255" s="11">
        <v>50</v>
      </c>
      <c r="B255" s="11"/>
      <c r="C255" s="28" t="s">
        <v>1644</v>
      </c>
      <c r="D255" s="28" t="s">
        <v>1645</v>
      </c>
      <c r="E255" s="29">
        <v>18921000</v>
      </c>
      <c r="F255" s="59"/>
      <c r="G255" s="59"/>
      <c r="H255" s="58">
        <v>18921000</v>
      </c>
      <c r="I255" s="28" t="s">
        <v>1547</v>
      </c>
      <c r="J255" s="59"/>
      <c r="K255" s="59"/>
      <c r="L255" s="59"/>
      <c r="M255" s="10"/>
      <c r="N255" s="10"/>
      <c r="O255" s="28" t="s">
        <v>1646</v>
      </c>
      <c r="P255" s="28" t="s">
        <v>1647</v>
      </c>
      <c r="Q255" s="23"/>
      <c r="R255" s="94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</row>
    <row r="256" spans="1:116" s="93" customFormat="1" ht="33.75">
      <c r="A256" s="11">
        <v>51</v>
      </c>
      <c r="B256" s="11"/>
      <c r="C256" s="28" t="s">
        <v>1648</v>
      </c>
      <c r="D256" s="28" t="s">
        <v>1649</v>
      </c>
      <c r="E256" s="29">
        <v>25000000</v>
      </c>
      <c r="F256" s="59"/>
      <c r="G256" s="59"/>
      <c r="H256" s="58">
        <v>25000000</v>
      </c>
      <c r="I256" s="28" t="s">
        <v>1547</v>
      </c>
      <c r="J256" s="59"/>
      <c r="K256" s="59"/>
      <c r="L256" s="59"/>
      <c r="M256" s="10"/>
      <c r="N256" s="10"/>
      <c r="O256" s="28" t="s">
        <v>1650</v>
      </c>
      <c r="P256" s="28" t="s">
        <v>1651</v>
      </c>
      <c r="Q256" s="23"/>
      <c r="R256" s="94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</row>
    <row r="257" spans="1:116" s="93" customFormat="1" ht="33.75">
      <c r="A257" s="11">
        <v>52</v>
      </c>
      <c r="B257" s="11"/>
      <c r="C257" s="28" t="s">
        <v>1652</v>
      </c>
      <c r="D257" s="28" t="s">
        <v>1341</v>
      </c>
      <c r="E257" s="29">
        <v>1725000</v>
      </c>
      <c r="F257" s="59"/>
      <c r="G257" s="59"/>
      <c r="H257" s="58">
        <v>1725000</v>
      </c>
      <c r="I257" s="28" t="s">
        <v>1547</v>
      </c>
      <c r="J257" s="59"/>
      <c r="K257" s="59"/>
      <c r="L257" s="59"/>
      <c r="M257" s="10"/>
      <c r="N257" s="10"/>
      <c r="O257" s="28" t="s">
        <v>1653</v>
      </c>
      <c r="P257" s="28" t="s">
        <v>1654</v>
      </c>
      <c r="Q257" s="23"/>
      <c r="R257" s="94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</row>
    <row r="258" spans="1:116" s="93" customFormat="1" ht="33.75">
      <c r="A258" s="11">
        <v>53</v>
      </c>
      <c r="B258" s="11"/>
      <c r="C258" s="28" t="s">
        <v>1655</v>
      </c>
      <c r="D258" s="28" t="s">
        <v>1345</v>
      </c>
      <c r="E258" s="29">
        <v>21132800</v>
      </c>
      <c r="F258" s="59"/>
      <c r="G258" s="59"/>
      <c r="H258" s="58">
        <v>21132800</v>
      </c>
      <c r="I258" s="28" t="s">
        <v>1241</v>
      </c>
      <c r="J258" s="59"/>
      <c r="K258" s="59"/>
      <c r="L258" s="59"/>
      <c r="M258" s="10"/>
      <c r="N258" s="10"/>
      <c r="O258" s="28" t="s">
        <v>1656</v>
      </c>
      <c r="P258" s="28" t="s">
        <v>1657</v>
      </c>
      <c r="Q258" s="23"/>
      <c r="R258" s="94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</row>
    <row r="259" spans="1:116" s="93" customFormat="1" ht="33.75">
      <c r="A259" s="11">
        <v>54</v>
      </c>
      <c r="B259" s="11"/>
      <c r="C259" s="28" t="s">
        <v>1359</v>
      </c>
      <c r="D259" s="28" t="s">
        <v>1658</v>
      </c>
      <c r="E259" s="29">
        <v>110000000</v>
      </c>
      <c r="F259" s="59"/>
      <c r="G259" s="59"/>
      <c r="H259" s="58">
        <v>110000000</v>
      </c>
      <c r="I259" s="28" t="s">
        <v>1547</v>
      </c>
      <c r="J259" s="59"/>
      <c r="K259" s="59"/>
      <c r="L259" s="59"/>
      <c r="M259" s="10"/>
      <c r="N259" s="10"/>
      <c r="O259" s="28" t="s">
        <v>1659</v>
      </c>
      <c r="P259" s="28" t="s">
        <v>1660</v>
      </c>
      <c r="Q259" s="23"/>
      <c r="R259" s="94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</row>
    <row r="260" spans="1:116" s="93" customFormat="1" ht="56.25">
      <c r="A260" s="11">
        <v>55</v>
      </c>
      <c r="B260" s="11"/>
      <c r="C260" s="28" t="s">
        <v>1661</v>
      </c>
      <c r="D260" s="28" t="s">
        <v>1658</v>
      </c>
      <c r="E260" s="29">
        <v>974121160</v>
      </c>
      <c r="F260" s="59"/>
      <c r="G260" s="59"/>
      <c r="H260" s="58">
        <v>974121160</v>
      </c>
      <c r="I260" s="28" t="s">
        <v>1547</v>
      </c>
      <c r="J260" s="59"/>
      <c r="K260" s="59"/>
      <c r="L260" s="59"/>
      <c r="M260" s="59"/>
      <c r="N260" s="59"/>
      <c r="O260" s="28" t="s">
        <v>1662</v>
      </c>
      <c r="P260" s="28" t="s">
        <v>1663</v>
      </c>
      <c r="Q260" s="23"/>
      <c r="R260" s="94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</row>
    <row r="261" spans="1:116" s="93" customFormat="1" ht="33.75">
      <c r="A261" s="11">
        <v>56</v>
      </c>
      <c r="B261" s="11"/>
      <c r="C261" s="28" t="s">
        <v>1554</v>
      </c>
      <c r="D261" s="28" t="s">
        <v>1365</v>
      </c>
      <c r="E261" s="29">
        <v>10200000</v>
      </c>
      <c r="F261" s="59"/>
      <c r="G261" s="59"/>
      <c r="H261" s="58">
        <v>10200000</v>
      </c>
      <c r="I261" s="28" t="s">
        <v>1241</v>
      </c>
      <c r="J261" s="59"/>
      <c r="K261" s="59"/>
      <c r="L261" s="59"/>
      <c r="M261" s="59"/>
      <c r="N261" s="59"/>
      <c r="O261" s="28" t="s">
        <v>1664</v>
      </c>
      <c r="P261" s="28" t="s">
        <v>1665</v>
      </c>
      <c r="Q261" s="23"/>
      <c r="R261" s="94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</row>
    <row r="262" spans="1:116" s="93" customFormat="1" ht="33.75">
      <c r="A262" s="11">
        <v>57</v>
      </c>
      <c r="B262" s="11"/>
      <c r="C262" s="28" t="s">
        <v>1666</v>
      </c>
      <c r="D262" s="28" t="s">
        <v>1667</v>
      </c>
      <c r="E262" s="29">
        <v>5200000</v>
      </c>
      <c r="F262" s="59"/>
      <c r="G262" s="59"/>
      <c r="H262" s="58">
        <v>5200000</v>
      </c>
      <c r="I262" s="28" t="s">
        <v>1547</v>
      </c>
      <c r="J262" s="59"/>
      <c r="K262" s="59"/>
      <c r="L262" s="59"/>
      <c r="M262" s="59"/>
      <c r="N262" s="59"/>
      <c r="O262" s="28" t="s">
        <v>1668</v>
      </c>
      <c r="P262" s="28" t="s">
        <v>1669</v>
      </c>
      <c r="Q262" s="23"/>
      <c r="R262" s="94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</row>
    <row r="263" spans="1:116" s="93" customFormat="1" ht="45">
      <c r="A263" s="11">
        <v>58</v>
      </c>
      <c r="B263" s="11"/>
      <c r="C263" s="28" t="s">
        <v>1556</v>
      </c>
      <c r="D263" s="28" t="s">
        <v>1670</v>
      </c>
      <c r="E263" s="29">
        <v>14711500</v>
      </c>
      <c r="F263" s="59"/>
      <c r="G263" s="59"/>
      <c r="H263" s="58">
        <v>14711500</v>
      </c>
      <c r="I263" s="28" t="s">
        <v>1547</v>
      </c>
      <c r="J263" s="59"/>
      <c r="K263" s="59"/>
      <c r="L263" s="59"/>
      <c r="M263" s="59"/>
      <c r="N263" s="59"/>
      <c r="O263" s="28" t="s">
        <v>1671</v>
      </c>
      <c r="P263" s="28" t="s">
        <v>1672</v>
      </c>
      <c r="Q263" s="23"/>
      <c r="R263" s="94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</row>
    <row r="264" spans="1:116" s="93" customFormat="1" ht="33.75">
      <c r="A264" s="11">
        <v>59</v>
      </c>
      <c r="B264" s="11"/>
      <c r="C264" s="28" t="s">
        <v>1673</v>
      </c>
      <c r="D264" s="28" t="s">
        <v>1341</v>
      </c>
      <c r="E264" s="29">
        <v>18000000</v>
      </c>
      <c r="F264" s="59"/>
      <c r="G264" s="59"/>
      <c r="H264" s="58">
        <v>18000000</v>
      </c>
      <c r="I264" s="28" t="s">
        <v>1547</v>
      </c>
      <c r="J264" s="59"/>
      <c r="K264" s="59"/>
      <c r="L264" s="59"/>
      <c r="M264" s="59"/>
      <c r="N264" s="59"/>
      <c r="O264" s="28" t="s">
        <v>1674</v>
      </c>
      <c r="P264" s="28" t="s">
        <v>1229</v>
      </c>
      <c r="Q264" s="23"/>
      <c r="R264" s="94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</row>
    <row r="265" spans="1:116" s="93" customFormat="1" ht="33.75">
      <c r="A265" s="11">
        <v>60</v>
      </c>
      <c r="B265" s="11"/>
      <c r="C265" s="28" t="s">
        <v>1675</v>
      </c>
      <c r="D265" s="28" t="s">
        <v>1676</v>
      </c>
      <c r="E265" s="29">
        <v>985625</v>
      </c>
      <c r="F265" s="59"/>
      <c r="G265" s="59"/>
      <c r="H265" s="58">
        <v>985625</v>
      </c>
      <c r="I265" s="28" t="s">
        <v>1547</v>
      </c>
      <c r="J265" s="59"/>
      <c r="K265" s="59"/>
      <c r="L265" s="59"/>
      <c r="M265" s="59"/>
      <c r="N265" s="59"/>
      <c r="O265" s="28" t="s">
        <v>1677</v>
      </c>
      <c r="P265" s="28" t="s">
        <v>1678</v>
      </c>
      <c r="Q265" s="23"/>
      <c r="R265" s="94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</row>
    <row r="266" spans="1:116" s="93" customFormat="1" ht="33.75">
      <c r="A266" s="11">
        <v>61</v>
      </c>
      <c r="B266" s="11"/>
      <c r="C266" s="28" t="s">
        <v>1679</v>
      </c>
      <c r="D266" s="28" t="s">
        <v>1680</v>
      </c>
      <c r="E266" s="29">
        <v>931000</v>
      </c>
      <c r="F266" s="59"/>
      <c r="G266" s="59"/>
      <c r="H266" s="58">
        <v>931000</v>
      </c>
      <c r="I266" s="28" t="s">
        <v>1547</v>
      </c>
      <c r="J266" s="59"/>
      <c r="K266" s="59"/>
      <c r="L266" s="59"/>
      <c r="M266" s="59"/>
      <c r="N266" s="59"/>
      <c r="O266" s="28" t="s">
        <v>1681</v>
      </c>
      <c r="P266" s="28" t="s">
        <v>1682</v>
      </c>
      <c r="Q266" s="23"/>
      <c r="R266" s="94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</row>
    <row r="267" spans="1:116" s="93" customFormat="1" ht="33.75">
      <c r="A267" s="11">
        <v>62</v>
      </c>
      <c r="B267" s="11"/>
      <c r="C267" s="28" t="s">
        <v>1683</v>
      </c>
      <c r="D267" s="28" t="s">
        <v>1684</v>
      </c>
      <c r="E267" s="29">
        <v>829500</v>
      </c>
      <c r="F267" s="59"/>
      <c r="G267" s="59"/>
      <c r="H267" s="58">
        <v>829500</v>
      </c>
      <c r="I267" s="28" t="s">
        <v>1547</v>
      </c>
      <c r="J267" s="59"/>
      <c r="K267" s="59"/>
      <c r="L267" s="59"/>
      <c r="M267" s="59"/>
      <c r="N267" s="59"/>
      <c r="O267" s="28" t="s">
        <v>1685</v>
      </c>
      <c r="P267" s="28" t="s">
        <v>1686</v>
      </c>
      <c r="Q267" s="23"/>
      <c r="R267" s="94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</row>
    <row r="268" spans="1:116" s="93" customFormat="1" ht="22.5">
      <c r="A268" s="11">
        <v>63</v>
      </c>
      <c r="B268" s="11"/>
      <c r="C268" s="39" t="s">
        <v>1555</v>
      </c>
      <c r="D268" s="39" t="s">
        <v>1684</v>
      </c>
      <c r="E268" s="40">
        <v>200000</v>
      </c>
      <c r="F268" s="60"/>
      <c r="G268" s="60"/>
      <c r="H268" s="61">
        <v>200000</v>
      </c>
      <c r="I268" s="39" t="s">
        <v>1547</v>
      </c>
      <c r="J268" s="60"/>
      <c r="K268" s="60"/>
      <c r="L268" s="60"/>
      <c r="M268" s="60"/>
      <c r="N268" s="60"/>
      <c r="O268" s="39" t="s">
        <v>1687</v>
      </c>
      <c r="P268" s="39" t="s">
        <v>1688</v>
      </c>
      <c r="Q268" s="23"/>
      <c r="R268" s="94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</row>
    <row r="269" spans="1:116" s="93" customFormat="1" ht="33.75">
      <c r="A269" s="11">
        <v>64</v>
      </c>
      <c r="B269" s="11"/>
      <c r="C269" s="28" t="s">
        <v>1689</v>
      </c>
      <c r="D269" s="28" t="s">
        <v>1690</v>
      </c>
      <c r="E269" s="29">
        <v>2287500</v>
      </c>
      <c r="F269" s="59">
        <v>1000000</v>
      </c>
      <c r="G269" s="59"/>
      <c r="H269" s="58">
        <v>2287500</v>
      </c>
      <c r="I269" s="28" t="s">
        <v>1547</v>
      </c>
      <c r="J269" s="59"/>
      <c r="K269" s="59"/>
      <c r="L269" s="59"/>
      <c r="M269" s="59"/>
      <c r="N269" s="59"/>
      <c r="O269" s="28" t="s">
        <v>1691</v>
      </c>
      <c r="P269" s="28" t="s">
        <v>1692</v>
      </c>
      <c r="Q269" s="23"/>
      <c r="R269" s="94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</row>
    <row r="270" spans="1:116" s="121" customFormat="1" ht="20.25" customHeight="1">
      <c r="A270" s="188" t="s">
        <v>2538</v>
      </c>
      <c r="B270" s="202"/>
      <c r="C270" s="202"/>
      <c r="D270" s="203"/>
      <c r="E270" s="122"/>
      <c r="F270" s="123"/>
      <c r="G270" s="123"/>
      <c r="H270" s="122"/>
      <c r="I270" s="123"/>
      <c r="J270" s="123"/>
      <c r="K270" s="123"/>
      <c r="L270" s="123"/>
      <c r="M270" s="123"/>
      <c r="N270" s="123"/>
      <c r="O270" s="123"/>
      <c r="P270" s="21"/>
      <c r="Q270" s="123"/>
      <c r="R270" s="124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</row>
    <row r="271" spans="1:116" s="93" customFormat="1" ht="12.75">
      <c r="A271" s="11"/>
      <c r="B271" s="11" t="s">
        <v>1544</v>
      </c>
      <c r="C271" s="11"/>
      <c r="D271" s="11"/>
      <c r="E271" s="34">
        <f>SUM(E272:E424)</f>
        <v>5229316</v>
      </c>
      <c r="F271" s="34">
        <f>SUM(F272:F424)</f>
        <v>0</v>
      </c>
      <c r="G271" s="34">
        <f>SUM(G272:G424)</f>
        <v>0</v>
      </c>
      <c r="H271" s="34">
        <f>SUM(H272:H424)</f>
        <v>5229316</v>
      </c>
      <c r="I271" s="34">
        <f>SUM(I272:I424)</f>
        <v>0</v>
      </c>
      <c r="J271" s="11"/>
      <c r="K271" s="11"/>
      <c r="L271" s="11"/>
      <c r="M271" s="11"/>
      <c r="N271" s="11"/>
      <c r="O271" s="11"/>
      <c r="P271" s="18"/>
      <c r="Q271" s="11"/>
      <c r="R271" s="94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</row>
    <row r="272" spans="1:116" s="93" customFormat="1" ht="38.25">
      <c r="A272" s="11">
        <v>1</v>
      </c>
      <c r="B272" s="11"/>
      <c r="C272" s="30" t="s">
        <v>692</v>
      </c>
      <c r="D272" s="31" t="s">
        <v>693</v>
      </c>
      <c r="E272" s="31">
        <v>200</v>
      </c>
      <c r="F272" s="25"/>
      <c r="G272" s="25"/>
      <c r="H272" s="31">
        <f>E272-F272</f>
        <v>200</v>
      </c>
      <c r="I272" s="25" t="s">
        <v>1547</v>
      </c>
      <c r="J272" s="25"/>
      <c r="K272" s="25"/>
      <c r="L272" s="25"/>
      <c r="M272" s="25"/>
      <c r="N272" s="25"/>
      <c r="O272" s="30" t="s">
        <v>694</v>
      </c>
      <c r="P272" s="30" t="s">
        <v>695</v>
      </c>
      <c r="Q272" s="25"/>
      <c r="R272" s="25" t="s">
        <v>1434</v>
      </c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</row>
    <row r="273" spans="1:116" s="93" customFormat="1" ht="38.25">
      <c r="A273" s="11">
        <v>2</v>
      </c>
      <c r="B273" s="11"/>
      <c r="C273" s="30" t="s">
        <v>697</v>
      </c>
      <c r="D273" s="31" t="s">
        <v>698</v>
      </c>
      <c r="E273" s="25">
        <v>863</v>
      </c>
      <c r="F273" s="100"/>
      <c r="G273" s="100"/>
      <c r="H273" s="31">
        <f aca="true" t="shared" si="1" ref="H273:H336">E273-F273</f>
        <v>863</v>
      </c>
      <c r="I273" s="25" t="s">
        <v>1547</v>
      </c>
      <c r="J273" s="100"/>
      <c r="K273" s="100"/>
      <c r="L273" s="100"/>
      <c r="M273" s="100"/>
      <c r="N273" s="100"/>
      <c r="O273" s="30" t="s">
        <v>699</v>
      </c>
      <c r="P273" s="30" t="s">
        <v>700</v>
      </c>
      <c r="Q273" s="100"/>
      <c r="R273" s="100" t="s">
        <v>1434</v>
      </c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</row>
    <row r="274" spans="1:116" s="93" customFormat="1" ht="38.25">
      <c r="A274" s="11">
        <v>3</v>
      </c>
      <c r="B274" s="11"/>
      <c r="C274" s="30" t="s">
        <v>1435</v>
      </c>
      <c r="D274" s="31" t="s">
        <v>1436</v>
      </c>
      <c r="E274" s="25">
        <v>3200</v>
      </c>
      <c r="F274" s="100"/>
      <c r="G274" s="100"/>
      <c r="H274" s="31">
        <f t="shared" si="1"/>
        <v>3200</v>
      </c>
      <c r="I274" s="25" t="s">
        <v>1547</v>
      </c>
      <c r="J274" s="100"/>
      <c r="K274" s="100"/>
      <c r="L274" s="100"/>
      <c r="M274" s="100"/>
      <c r="N274" s="100"/>
      <c r="O274" s="30" t="s">
        <v>1437</v>
      </c>
      <c r="P274" s="30" t="s">
        <v>712</v>
      </c>
      <c r="Q274" s="100"/>
      <c r="R274" s="100" t="s">
        <v>1438</v>
      </c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</row>
    <row r="275" spans="1:116" s="93" customFormat="1" ht="38.25">
      <c r="A275" s="11">
        <v>4</v>
      </c>
      <c r="B275" s="11"/>
      <c r="C275" s="31" t="s">
        <v>713</v>
      </c>
      <c r="D275" s="31" t="s">
        <v>714</v>
      </c>
      <c r="E275" s="25">
        <v>2100</v>
      </c>
      <c r="F275" s="34"/>
      <c r="G275" s="34"/>
      <c r="H275" s="31">
        <f t="shared" si="1"/>
        <v>2100</v>
      </c>
      <c r="I275" s="25" t="s">
        <v>1547</v>
      </c>
      <c r="J275" s="34"/>
      <c r="K275" s="34"/>
      <c r="L275" s="34"/>
      <c r="M275" s="34"/>
      <c r="N275" s="34"/>
      <c r="O275" s="25" t="s">
        <v>715</v>
      </c>
      <c r="P275" s="25" t="s">
        <v>716</v>
      </c>
      <c r="Q275" s="100"/>
      <c r="R275" s="100" t="s">
        <v>1438</v>
      </c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</row>
    <row r="276" spans="1:116" s="93" customFormat="1" ht="76.5">
      <c r="A276" s="11">
        <v>5</v>
      </c>
      <c r="B276" s="11"/>
      <c r="C276" s="31" t="s">
        <v>717</v>
      </c>
      <c r="D276" s="31" t="s">
        <v>718</v>
      </c>
      <c r="E276" s="25">
        <v>19760</v>
      </c>
      <c r="F276" s="34"/>
      <c r="G276" s="34"/>
      <c r="H276" s="31">
        <f t="shared" si="1"/>
        <v>19760</v>
      </c>
      <c r="I276" s="25" t="s">
        <v>1547</v>
      </c>
      <c r="J276" s="34"/>
      <c r="K276" s="34"/>
      <c r="L276" s="34"/>
      <c r="M276" s="34"/>
      <c r="N276" s="34"/>
      <c r="O276" s="101" t="s">
        <v>719</v>
      </c>
      <c r="P276" s="25" t="s">
        <v>2492</v>
      </c>
      <c r="Q276" s="100"/>
      <c r="R276" s="100" t="s">
        <v>2493</v>
      </c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</row>
    <row r="277" spans="1:116" s="93" customFormat="1" ht="51">
      <c r="A277" s="11">
        <v>6</v>
      </c>
      <c r="B277" s="11"/>
      <c r="C277" s="31" t="s">
        <v>2494</v>
      </c>
      <c r="D277" s="31" t="s">
        <v>2495</v>
      </c>
      <c r="E277" s="25">
        <f>50+5000</f>
        <v>5050</v>
      </c>
      <c r="F277" s="34"/>
      <c r="G277" s="34"/>
      <c r="H277" s="31">
        <f t="shared" si="1"/>
        <v>5050</v>
      </c>
      <c r="I277" s="25" t="s">
        <v>1547</v>
      </c>
      <c r="J277" s="34"/>
      <c r="K277" s="34"/>
      <c r="L277" s="34"/>
      <c r="M277" s="34"/>
      <c r="N277" s="34"/>
      <c r="O277" s="25" t="s">
        <v>2496</v>
      </c>
      <c r="P277" s="25" t="s">
        <v>2497</v>
      </c>
      <c r="Q277" s="100"/>
      <c r="R277" s="100" t="s">
        <v>1438</v>
      </c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</row>
    <row r="278" spans="1:116" s="93" customFormat="1" ht="38.25">
      <c r="A278" s="11">
        <v>7</v>
      </c>
      <c r="B278" s="11"/>
      <c r="C278" s="31" t="s">
        <v>2498</v>
      </c>
      <c r="D278" s="31" t="s">
        <v>2499</v>
      </c>
      <c r="E278" s="25">
        <v>200</v>
      </c>
      <c r="F278" s="34"/>
      <c r="G278" s="34"/>
      <c r="H278" s="31">
        <f t="shared" si="1"/>
        <v>200</v>
      </c>
      <c r="I278" s="25" t="s">
        <v>1547</v>
      </c>
      <c r="J278" s="34"/>
      <c r="K278" s="34"/>
      <c r="L278" s="34"/>
      <c r="M278" s="34"/>
      <c r="N278" s="34"/>
      <c r="O278" s="25" t="s">
        <v>2500</v>
      </c>
      <c r="P278" s="25" t="s">
        <v>2501</v>
      </c>
      <c r="Q278" s="100"/>
      <c r="R278" s="100" t="s">
        <v>1439</v>
      </c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</row>
    <row r="279" spans="1:116" s="93" customFormat="1" ht="38.25">
      <c r="A279" s="11">
        <v>8</v>
      </c>
      <c r="B279" s="11"/>
      <c r="C279" s="31" t="s">
        <v>2503</v>
      </c>
      <c r="D279" s="31" t="s">
        <v>2504</v>
      </c>
      <c r="E279" s="25">
        <v>3200</v>
      </c>
      <c r="F279" s="34"/>
      <c r="G279" s="34"/>
      <c r="H279" s="31">
        <f t="shared" si="1"/>
        <v>3200</v>
      </c>
      <c r="I279" s="25" t="s">
        <v>1547</v>
      </c>
      <c r="J279" s="34"/>
      <c r="K279" s="34"/>
      <c r="L279" s="34"/>
      <c r="M279" s="34"/>
      <c r="N279" s="34"/>
      <c r="O279" s="25" t="s">
        <v>2505</v>
      </c>
      <c r="P279" s="25" t="s">
        <v>2506</v>
      </c>
      <c r="Q279" s="100"/>
      <c r="R279" s="100" t="s">
        <v>1438</v>
      </c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</row>
    <row r="280" spans="1:116" s="93" customFormat="1" ht="38.25">
      <c r="A280" s="11">
        <v>9</v>
      </c>
      <c r="B280" s="11"/>
      <c r="C280" s="31" t="s">
        <v>2507</v>
      </c>
      <c r="D280" s="31" t="s">
        <v>2508</v>
      </c>
      <c r="E280" s="25">
        <v>3200</v>
      </c>
      <c r="F280" s="100"/>
      <c r="G280" s="100"/>
      <c r="H280" s="31">
        <f t="shared" si="1"/>
        <v>3200</v>
      </c>
      <c r="I280" s="25" t="s">
        <v>1547</v>
      </c>
      <c r="J280" s="100"/>
      <c r="K280" s="100"/>
      <c r="L280" s="100"/>
      <c r="M280" s="100"/>
      <c r="N280" s="100"/>
      <c r="O280" s="25" t="s">
        <v>2509</v>
      </c>
      <c r="P280" s="25" t="s">
        <v>2506</v>
      </c>
      <c r="Q280" s="100"/>
      <c r="R280" s="100" t="s">
        <v>1438</v>
      </c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</row>
    <row r="281" spans="1:116" s="93" customFormat="1" ht="38.25">
      <c r="A281" s="11">
        <v>10</v>
      </c>
      <c r="B281" s="11"/>
      <c r="C281" s="31" t="s">
        <v>2510</v>
      </c>
      <c r="D281" s="31" t="s">
        <v>2511</v>
      </c>
      <c r="E281" s="25">
        <v>3200</v>
      </c>
      <c r="F281" s="100"/>
      <c r="G281" s="100"/>
      <c r="H281" s="31">
        <f t="shared" si="1"/>
        <v>3200</v>
      </c>
      <c r="I281" s="25" t="s">
        <v>1547</v>
      </c>
      <c r="J281" s="100"/>
      <c r="K281" s="100"/>
      <c r="L281" s="100"/>
      <c r="M281" s="100"/>
      <c r="N281" s="100"/>
      <c r="O281" s="25" t="s">
        <v>2512</v>
      </c>
      <c r="P281" s="25" t="s">
        <v>2513</v>
      </c>
      <c r="Q281" s="100"/>
      <c r="R281" s="100" t="s">
        <v>1438</v>
      </c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</row>
    <row r="282" spans="1:116" s="93" customFormat="1" ht="38.25">
      <c r="A282" s="11">
        <v>11</v>
      </c>
      <c r="B282" s="11"/>
      <c r="C282" s="31" t="s">
        <v>2514</v>
      </c>
      <c r="D282" s="31" t="s">
        <v>2515</v>
      </c>
      <c r="E282" s="25">
        <v>3200</v>
      </c>
      <c r="F282" s="100"/>
      <c r="G282" s="100"/>
      <c r="H282" s="31">
        <f t="shared" si="1"/>
        <v>3200</v>
      </c>
      <c r="I282" s="25" t="s">
        <v>1547</v>
      </c>
      <c r="J282" s="100"/>
      <c r="K282" s="100"/>
      <c r="L282" s="100"/>
      <c r="M282" s="100"/>
      <c r="N282" s="100"/>
      <c r="O282" s="25" t="s">
        <v>2516</v>
      </c>
      <c r="P282" s="25" t="s">
        <v>2513</v>
      </c>
      <c r="Q282" s="100"/>
      <c r="R282" s="100" t="s">
        <v>1438</v>
      </c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</row>
    <row r="283" spans="1:116" s="93" customFormat="1" ht="25.5">
      <c r="A283" s="11">
        <v>12</v>
      </c>
      <c r="B283" s="11"/>
      <c r="C283" s="31" t="s">
        <v>2517</v>
      </c>
      <c r="D283" s="31" t="s">
        <v>2518</v>
      </c>
      <c r="E283" s="25">
        <v>47088</v>
      </c>
      <c r="F283" s="100"/>
      <c r="G283" s="100"/>
      <c r="H283" s="31">
        <f t="shared" si="1"/>
        <v>47088</v>
      </c>
      <c r="I283" s="25" t="s">
        <v>1547</v>
      </c>
      <c r="J283" s="100"/>
      <c r="K283" s="100"/>
      <c r="L283" s="100"/>
      <c r="M283" s="100"/>
      <c r="N283" s="100"/>
      <c r="O283" s="25" t="s">
        <v>2519</v>
      </c>
      <c r="P283" s="25" t="s">
        <v>2520</v>
      </c>
      <c r="Q283" s="100"/>
      <c r="R283" s="100" t="s">
        <v>1440</v>
      </c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</row>
    <row r="284" spans="1:116" s="93" customFormat="1" ht="38.25">
      <c r="A284" s="11">
        <v>13</v>
      </c>
      <c r="B284" s="11"/>
      <c r="C284" s="31" t="s">
        <v>2521</v>
      </c>
      <c r="D284" s="31" t="s">
        <v>2511</v>
      </c>
      <c r="E284" s="25">
        <v>3200</v>
      </c>
      <c r="F284" s="100"/>
      <c r="G284" s="100"/>
      <c r="H284" s="31">
        <f t="shared" si="1"/>
        <v>3200</v>
      </c>
      <c r="I284" s="25" t="s">
        <v>1547</v>
      </c>
      <c r="J284" s="100"/>
      <c r="K284" s="100"/>
      <c r="L284" s="100"/>
      <c r="M284" s="100"/>
      <c r="N284" s="100"/>
      <c r="O284" s="25" t="s">
        <v>2522</v>
      </c>
      <c r="P284" s="25" t="s">
        <v>2513</v>
      </c>
      <c r="Q284" s="100"/>
      <c r="R284" s="100" t="s">
        <v>1438</v>
      </c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</row>
    <row r="285" spans="1:116" s="93" customFormat="1" ht="38.25">
      <c r="A285" s="11">
        <v>14</v>
      </c>
      <c r="B285" s="11"/>
      <c r="C285" s="31" t="s">
        <v>2523</v>
      </c>
      <c r="D285" s="31" t="s">
        <v>2524</v>
      </c>
      <c r="E285" s="25">
        <v>1520</v>
      </c>
      <c r="F285" s="100"/>
      <c r="G285" s="100"/>
      <c r="H285" s="31">
        <f t="shared" si="1"/>
        <v>1520</v>
      </c>
      <c r="I285" s="25" t="s">
        <v>1547</v>
      </c>
      <c r="J285" s="100"/>
      <c r="K285" s="100"/>
      <c r="L285" s="100"/>
      <c r="M285" s="100"/>
      <c r="N285" s="100"/>
      <c r="O285" s="25" t="s">
        <v>2525</v>
      </c>
      <c r="P285" s="25" t="s">
        <v>2526</v>
      </c>
      <c r="Q285" s="100"/>
      <c r="R285" s="100" t="s">
        <v>1434</v>
      </c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</row>
    <row r="286" spans="1:116" s="93" customFormat="1" ht="38.25">
      <c r="A286" s="11">
        <v>15</v>
      </c>
      <c r="B286" s="11"/>
      <c r="C286" s="31" t="s">
        <v>2528</v>
      </c>
      <c r="D286" s="31" t="s">
        <v>2529</v>
      </c>
      <c r="E286" s="25">
        <v>200</v>
      </c>
      <c r="F286" s="100"/>
      <c r="G286" s="100"/>
      <c r="H286" s="31">
        <f t="shared" si="1"/>
        <v>200</v>
      </c>
      <c r="I286" s="25" t="s">
        <v>1547</v>
      </c>
      <c r="J286" s="100"/>
      <c r="K286" s="100"/>
      <c r="L286" s="100"/>
      <c r="M286" s="100"/>
      <c r="N286" s="100"/>
      <c r="O286" s="25" t="s">
        <v>2530</v>
      </c>
      <c r="P286" s="25" t="s">
        <v>2531</v>
      </c>
      <c r="Q286" s="100"/>
      <c r="R286" s="100" t="s">
        <v>1434</v>
      </c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</row>
    <row r="287" spans="1:116" s="93" customFormat="1" ht="76.5">
      <c r="A287" s="11">
        <v>16</v>
      </c>
      <c r="B287" s="11"/>
      <c r="C287" s="31" t="s">
        <v>2532</v>
      </c>
      <c r="D287" s="31" t="s">
        <v>2533</v>
      </c>
      <c r="E287" s="25">
        <v>17500</v>
      </c>
      <c r="F287" s="100"/>
      <c r="G287" s="100"/>
      <c r="H287" s="31">
        <f t="shared" si="1"/>
        <v>17500</v>
      </c>
      <c r="I287" s="25" t="s">
        <v>1547</v>
      </c>
      <c r="J287" s="100"/>
      <c r="K287" s="100"/>
      <c r="L287" s="100"/>
      <c r="M287" s="100"/>
      <c r="N287" s="100"/>
      <c r="O287" s="25" t="s">
        <v>2534</v>
      </c>
      <c r="P287" s="25" t="s">
        <v>2535</v>
      </c>
      <c r="Q287" s="100"/>
      <c r="R287" s="100" t="s">
        <v>1434</v>
      </c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</row>
    <row r="288" spans="1:116" s="93" customFormat="1" ht="76.5">
      <c r="A288" s="11">
        <v>17</v>
      </c>
      <c r="B288" s="11"/>
      <c r="C288" s="31" t="s">
        <v>1441</v>
      </c>
      <c r="D288" s="31" t="s">
        <v>2533</v>
      </c>
      <c r="E288" s="25">
        <v>13000</v>
      </c>
      <c r="F288" s="100"/>
      <c r="G288" s="100"/>
      <c r="H288" s="31">
        <f t="shared" si="1"/>
        <v>13000</v>
      </c>
      <c r="I288" s="25" t="s">
        <v>1547</v>
      </c>
      <c r="J288" s="100"/>
      <c r="K288" s="100"/>
      <c r="L288" s="100"/>
      <c r="M288" s="100"/>
      <c r="N288" s="100"/>
      <c r="O288" s="25" t="s">
        <v>2536</v>
      </c>
      <c r="P288" s="25" t="s">
        <v>2537</v>
      </c>
      <c r="Q288" s="100"/>
      <c r="R288" s="100" t="s">
        <v>1440</v>
      </c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  <c r="CZ288" s="92"/>
      <c r="DA288" s="92"/>
      <c r="DB288" s="92"/>
      <c r="DC288" s="92"/>
      <c r="DD288" s="92"/>
      <c r="DE288" s="92"/>
      <c r="DF288" s="92"/>
      <c r="DG288" s="92"/>
      <c r="DH288" s="92"/>
      <c r="DI288" s="92"/>
      <c r="DJ288" s="92"/>
      <c r="DK288" s="92"/>
      <c r="DL288" s="92"/>
    </row>
    <row r="289" spans="1:116" s="93" customFormat="1" ht="38.25">
      <c r="A289" s="11">
        <v>18</v>
      </c>
      <c r="B289" s="11"/>
      <c r="C289" s="32" t="s">
        <v>1442</v>
      </c>
      <c r="D289" s="31" t="s">
        <v>1443</v>
      </c>
      <c r="E289" s="34">
        <v>818</v>
      </c>
      <c r="F289" s="100"/>
      <c r="G289" s="100"/>
      <c r="H289" s="31">
        <f>E289-F289</f>
        <v>818</v>
      </c>
      <c r="I289" s="25" t="s">
        <v>1547</v>
      </c>
      <c r="J289" s="100"/>
      <c r="K289" s="100"/>
      <c r="L289" s="100"/>
      <c r="M289" s="100"/>
      <c r="N289" s="100"/>
      <c r="O289" s="30" t="s">
        <v>1444</v>
      </c>
      <c r="P289" s="30" t="s">
        <v>1445</v>
      </c>
      <c r="Q289" s="25"/>
      <c r="R289" s="30" t="s">
        <v>1446</v>
      </c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</row>
    <row r="290" spans="1:116" s="93" customFormat="1" ht="38.25">
      <c r="A290" s="11">
        <v>19</v>
      </c>
      <c r="B290" s="11"/>
      <c r="C290" s="32" t="s">
        <v>1447</v>
      </c>
      <c r="D290" s="31" t="s">
        <v>1448</v>
      </c>
      <c r="E290" s="34">
        <v>544</v>
      </c>
      <c r="F290" s="100"/>
      <c r="G290" s="100"/>
      <c r="H290" s="31">
        <f t="shared" si="1"/>
        <v>544</v>
      </c>
      <c r="I290" s="25" t="s">
        <v>1547</v>
      </c>
      <c r="J290" s="100"/>
      <c r="K290" s="100"/>
      <c r="L290" s="100"/>
      <c r="M290" s="100"/>
      <c r="N290" s="100"/>
      <c r="O290" s="30" t="s">
        <v>1515</v>
      </c>
      <c r="P290" s="30" t="s">
        <v>1516</v>
      </c>
      <c r="Q290" s="25"/>
      <c r="R290" s="30" t="s">
        <v>1446</v>
      </c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</row>
    <row r="291" spans="1:116" s="93" customFormat="1" ht="38.25">
      <c r="A291" s="11">
        <v>20</v>
      </c>
      <c r="B291" s="11"/>
      <c r="C291" s="32" t="s">
        <v>1447</v>
      </c>
      <c r="D291" s="31" t="s">
        <v>1448</v>
      </c>
      <c r="E291" s="34">
        <v>219</v>
      </c>
      <c r="F291" s="100"/>
      <c r="G291" s="100"/>
      <c r="H291" s="31">
        <f t="shared" si="1"/>
        <v>219</v>
      </c>
      <c r="I291" s="25" t="s">
        <v>1547</v>
      </c>
      <c r="J291" s="100"/>
      <c r="K291" s="100"/>
      <c r="L291" s="100"/>
      <c r="M291" s="100"/>
      <c r="N291" s="100"/>
      <c r="O291" s="30" t="s">
        <v>1517</v>
      </c>
      <c r="P291" s="30" t="s">
        <v>1518</v>
      </c>
      <c r="Q291" s="25"/>
      <c r="R291" s="30" t="s">
        <v>1446</v>
      </c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</row>
    <row r="292" spans="1:116" s="93" customFormat="1" ht="38.25">
      <c r="A292" s="11">
        <v>21</v>
      </c>
      <c r="B292" s="11"/>
      <c r="C292" s="32" t="s">
        <v>1899</v>
      </c>
      <c r="D292" s="31" t="s">
        <v>1900</v>
      </c>
      <c r="E292" s="34">
        <v>7785</v>
      </c>
      <c r="F292" s="100"/>
      <c r="G292" s="100"/>
      <c r="H292" s="31">
        <f t="shared" si="1"/>
        <v>7785</v>
      </c>
      <c r="I292" s="25" t="s">
        <v>1547</v>
      </c>
      <c r="J292" s="100"/>
      <c r="K292" s="100"/>
      <c r="L292" s="100"/>
      <c r="M292" s="100"/>
      <c r="N292" s="100"/>
      <c r="O292" s="30" t="s">
        <v>1901</v>
      </c>
      <c r="P292" s="30" t="s">
        <v>1902</v>
      </c>
      <c r="Q292" s="25"/>
      <c r="R292" s="30" t="s">
        <v>1446</v>
      </c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</row>
    <row r="293" spans="1:116" s="93" customFormat="1" ht="76.5">
      <c r="A293" s="11">
        <v>22</v>
      </c>
      <c r="B293" s="11"/>
      <c r="C293" s="32" t="s">
        <v>1903</v>
      </c>
      <c r="D293" s="31" t="s">
        <v>1904</v>
      </c>
      <c r="E293" s="34">
        <v>5000</v>
      </c>
      <c r="F293" s="100"/>
      <c r="G293" s="100"/>
      <c r="H293" s="31">
        <f t="shared" si="1"/>
        <v>5000</v>
      </c>
      <c r="I293" s="25" t="s">
        <v>1547</v>
      </c>
      <c r="J293" s="100"/>
      <c r="K293" s="100"/>
      <c r="L293" s="100"/>
      <c r="M293" s="100"/>
      <c r="N293" s="100"/>
      <c r="O293" s="30" t="s">
        <v>1905</v>
      </c>
      <c r="P293" s="30" t="s">
        <v>1906</v>
      </c>
      <c r="Q293" s="25"/>
      <c r="R293" s="30" t="s">
        <v>1907</v>
      </c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</row>
    <row r="294" spans="1:116" s="93" customFormat="1" ht="76.5">
      <c r="A294" s="11">
        <v>23</v>
      </c>
      <c r="B294" s="11"/>
      <c r="C294" s="32" t="s">
        <v>1908</v>
      </c>
      <c r="D294" s="31" t="s">
        <v>1909</v>
      </c>
      <c r="E294" s="34">
        <v>5300</v>
      </c>
      <c r="F294" s="100"/>
      <c r="G294" s="100"/>
      <c r="H294" s="31">
        <f t="shared" si="1"/>
        <v>5300</v>
      </c>
      <c r="I294" s="25" t="s">
        <v>1547</v>
      </c>
      <c r="J294" s="100"/>
      <c r="K294" s="100"/>
      <c r="L294" s="100"/>
      <c r="M294" s="100"/>
      <c r="N294" s="100"/>
      <c r="O294" s="30" t="s">
        <v>1910</v>
      </c>
      <c r="P294" s="30" t="s">
        <v>1911</v>
      </c>
      <c r="Q294" s="25"/>
      <c r="R294" s="30" t="s">
        <v>1907</v>
      </c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</row>
    <row r="295" spans="1:116" s="93" customFormat="1" ht="76.5">
      <c r="A295" s="11">
        <v>24</v>
      </c>
      <c r="B295" s="11"/>
      <c r="C295" s="32" t="s">
        <v>1912</v>
      </c>
      <c r="D295" s="31" t="s">
        <v>1913</v>
      </c>
      <c r="E295" s="34">
        <v>32210</v>
      </c>
      <c r="F295" s="100"/>
      <c r="G295" s="100"/>
      <c r="H295" s="31">
        <f t="shared" si="1"/>
        <v>32210</v>
      </c>
      <c r="I295" s="25" t="s">
        <v>1547</v>
      </c>
      <c r="J295" s="100"/>
      <c r="K295" s="100"/>
      <c r="L295" s="100"/>
      <c r="M295" s="100"/>
      <c r="N295" s="100"/>
      <c r="O295" s="30" t="s">
        <v>1914</v>
      </c>
      <c r="P295" s="30" t="s">
        <v>1915</v>
      </c>
      <c r="Q295" s="25"/>
      <c r="R295" s="30" t="s">
        <v>1916</v>
      </c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</row>
    <row r="296" spans="1:116" s="93" customFormat="1" ht="76.5">
      <c r="A296" s="11">
        <v>25</v>
      </c>
      <c r="B296" s="11"/>
      <c r="C296" s="32" t="s">
        <v>1917</v>
      </c>
      <c r="D296" s="31" t="s">
        <v>1918</v>
      </c>
      <c r="E296" s="34">
        <v>15200</v>
      </c>
      <c r="F296" s="100"/>
      <c r="G296" s="100"/>
      <c r="H296" s="31">
        <f t="shared" si="1"/>
        <v>15200</v>
      </c>
      <c r="I296" s="25" t="s">
        <v>1547</v>
      </c>
      <c r="J296" s="100"/>
      <c r="K296" s="100"/>
      <c r="L296" s="100"/>
      <c r="M296" s="100"/>
      <c r="N296" s="100"/>
      <c r="O296" s="30" t="s">
        <v>1919</v>
      </c>
      <c r="P296" s="30" t="s">
        <v>1915</v>
      </c>
      <c r="Q296" s="25"/>
      <c r="R296" s="30" t="s">
        <v>1920</v>
      </c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</row>
    <row r="297" spans="1:116" s="93" customFormat="1" ht="76.5">
      <c r="A297" s="11">
        <v>26</v>
      </c>
      <c r="B297" s="11"/>
      <c r="C297" s="32" t="s">
        <v>1921</v>
      </c>
      <c r="D297" s="31" t="s">
        <v>1448</v>
      </c>
      <c r="E297" s="34">
        <v>31775</v>
      </c>
      <c r="F297" s="100"/>
      <c r="G297" s="100"/>
      <c r="H297" s="31">
        <f t="shared" si="1"/>
        <v>31775</v>
      </c>
      <c r="I297" s="25" t="s">
        <v>1547</v>
      </c>
      <c r="J297" s="100"/>
      <c r="K297" s="100"/>
      <c r="L297" s="100"/>
      <c r="M297" s="100"/>
      <c r="N297" s="100"/>
      <c r="O297" s="30" t="s">
        <v>1922</v>
      </c>
      <c r="P297" s="30" t="s">
        <v>1915</v>
      </c>
      <c r="Q297" s="25"/>
      <c r="R297" s="30" t="s">
        <v>1923</v>
      </c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</row>
    <row r="298" spans="1:116" s="93" customFormat="1" ht="38.25">
      <c r="A298" s="11">
        <v>27</v>
      </c>
      <c r="B298" s="11"/>
      <c r="C298" s="32" t="s">
        <v>1924</v>
      </c>
      <c r="D298" s="31" t="s">
        <v>1909</v>
      </c>
      <c r="E298" s="34">
        <v>5200</v>
      </c>
      <c r="F298" s="100"/>
      <c r="G298" s="100"/>
      <c r="H298" s="31">
        <f t="shared" si="1"/>
        <v>5200</v>
      </c>
      <c r="I298" s="25" t="s">
        <v>1547</v>
      </c>
      <c r="J298" s="100"/>
      <c r="K298" s="100"/>
      <c r="L298" s="100"/>
      <c r="M298" s="100"/>
      <c r="N298" s="100"/>
      <c r="O298" s="30" t="s">
        <v>1925</v>
      </c>
      <c r="P298" s="30" t="s">
        <v>1926</v>
      </c>
      <c r="Q298" s="25"/>
      <c r="R298" s="30" t="s">
        <v>1927</v>
      </c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</row>
    <row r="299" spans="1:116" s="93" customFormat="1" ht="76.5">
      <c r="A299" s="11">
        <v>28</v>
      </c>
      <c r="B299" s="11"/>
      <c r="C299" s="32" t="s">
        <v>1928</v>
      </c>
      <c r="D299" s="31" t="s">
        <v>1448</v>
      </c>
      <c r="E299" s="34">
        <v>31765</v>
      </c>
      <c r="F299" s="100"/>
      <c r="G299" s="100"/>
      <c r="H299" s="31">
        <f t="shared" si="1"/>
        <v>31765</v>
      </c>
      <c r="I299" s="25" t="s">
        <v>1547</v>
      </c>
      <c r="J299" s="100"/>
      <c r="K299" s="100"/>
      <c r="L299" s="100"/>
      <c r="M299" s="100"/>
      <c r="N299" s="100"/>
      <c r="O299" s="30" t="s">
        <v>1929</v>
      </c>
      <c r="P299" s="30" t="s">
        <v>1915</v>
      </c>
      <c r="Q299" s="25"/>
      <c r="R299" s="30" t="s">
        <v>295</v>
      </c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</row>
    <row r="300" spans="1:116" s="93" customFormat="1" ht="38.25">
      <c r="A300" s="11">
        <v>29</v>
      </c>
      <c r="B300" s="11"/>
      <c r="C300" s="32" t="s">
        <v>296</v>
      </c>
      <c r="D300" s="31" t="s">
        <v>1448</v>
      </c>
      <c r="E300" s="34">
        <v>9900</v>
      </c>
      <c r="F300" s="100"/>
      <c r="G300" s="100"/>
      <c r="H300" s="31">
        <f t="shared" si="1"/>
        <v>9900</v>
      </c>
      <c r="I300" s="25" t="s">
        <v>1547</v>
      </c>
      <c r="J300" s="100"/>
      <c r="K300" s="100"/>
      <c r="L300" s="100"/>
      <c r="M300" s="100"/>
      <c r="N300" s="100"/>
      <c r="O300" s="30" t="s">
        <v>297</v>
      </c>
      <c r="P300" s="30" t="s">
        <v>298</v>
      </c>
      <c r="Q300" s="25"/>
      <c r="R300" s="30" t="s">
        <v>2493</v>
      </c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</row>
    <row r="301" spans="1:116" s="93" customFormat="1" ht="76.5">
      <c r="A301" s="11">
        <v>30</v>
      </c>
      <c r="B301" s="11"/>
      <c r="C301" s="32" t="s">
        <v>299</v>
      </c>
      <c r="D301" s="31" t="s">
        <v>300</v>
      </c>
      <c r="E301" s="34">
        <v>3881</v>
      </c>
      <c r="F301" s="100"/>
      <c r="G301" s="100"/>
      <c r="H301" s="31">
        <f t="shared" si="1"/>
        <v>3881</v>
      </c>
      <c r="I301" s="25" t="s">
        <v>1547</v>
      </c>
      <c r="J301" s="100"/>
      <c r="K301" s="100"/>
      <c r="L301" s="100"/>
      <c r="M301" s="100"/>
      <c r="N301" s="100"/>
      <c r="O301" s="30" t="s">
        <v>301</v>
      </c>
      <c r="P301" s="30" t="s">
        <v>302</v>
      </c>
      <c r="Q301" s="25"/>
      <c r="R301" s="30" t="s">
        <v>1446</v>
      </c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</row>
    <row r="302" spans="1:116" s="93" customFormat="1" ht="76.5">
      <c r="A302" s="11">
        <v>31</v>
      </c>
      <c r="B302" s="11"/>
      <c r="C302" s="32" t="s">
        <v>299</v>
      </c>
      <c r="D302" s="31" t="s">
        <v>300</v>
      </c>
      <c r="E302" s="34">
        <v>1270</v>
      </c>
      <c r="F302" s="100"/>
      <c r="G302" s="100"/>
      <c r="H302" s="31">
        <f t="shared" si="1"/>
        <v>1270</v>
      </c>
      <c r="I302" s="25" t="s">
        <v>1547</v>
      </c>
      <c r="J302" s="100"/>
      <c r="K302" s="100"/>
      <c r="L302" s="100"/>
      <c r="M302" s="100"/>
      <c r="N302" s="100"/>
      <c r="O302" s="30" t="s">
        <v>303</v>
      </c>
      <c r="P302" s="30" t="s">
        <v>304</v>
      </c>
      <c r="Q302" s="25"/>
      <c r="R302" s="30" t="s">
        <v>1446</v>
      </c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</row>
    <row r="303" spans="1:116" s="93" customFormat="1" ht="51">
      <c r="A303" s="11">
        <v>32</v>
      </c>
      <c r="B303" s="11"/>
      <c r="C303" s="32" t="s">
        <v>305</v>
      </c>
      <c r="D303" s="31" t="s">
        <v>306</v>
      </c>
      <c r="E303" s="34">
        <v>200</v>
      </c>
      <c r="F303" s="100"/>
      <c r="G303" s="100"/>
      <c r="H303" s="31">
        <f t="shared" si="1"/>
        <v>200</v>
      </c>
      <c r="I303" s="25" t="s">
        <v>1547</v>
      </c>
      <c r="J303" s="100"/>
      <c r="K303" s="100"/>
      <c r="L303" s="100"/>
      <c r="M303" s="100"/>
      <c r="N303" s="100"/>
      <c r="O303" s="30" t="s">
        <v>307</v>
      </c>
      <c r="P303" s="30" t="s">
        <v>308</v>
      </c>
      <c r="Q303" s="25"/>
      <c r="R303" s="30" t="s">
        <v>1446</v>
      </c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</row>
    <row r="304" spans="1:116" s="93" customFormat="1" ht="38.25">
      <c r="A304" s="11">
        <v>33</v>
      </c>
      <c r="B304" s="11"/>
      <c r="C304" s="32" t="s">
        <v>309</v>
      </c>
      <c r="D304" s="31" t="s">
        <v>306</v>
      </c>
      <c r="E304" s="34">
        <v>7592</v>
      </c>
      <c r="F304" s="100"/>
      <c r="G304" s="100"/>
      <c r="H304" s="31">
        <f t="shared" si="1"/>
        <v>7592</v>
      </c>
      <c r="I304" s="25" t="s">
        <v>1547</v>
      </c>
      <c r="J304" s="100"/>
      <c r="K304" s="100"/>
      <c r="L304" s="100"/>
      <c r="M304" s="100"/>
      <c r="N304" s="100"/>
      <c r="O304" s="30" t="s">
        <v>310</v>
      </c>
      <c r="P304" s="30" t="s">
        <v>311</v>
      </c>
      <c r="Q304" s="25"/>
      <c r="R304" s="30" t="s">
        <v>1446</v>
      </c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</row>
    <row r="305" spans="1:116" s="93" customFormat="1" ht="38.25">
      <c r="A305" s="11">
        <v>34</v>
      </c>
      <c r="B305" s="11"/>
      <c r="C305" s="32" t="s">
        <v>312</v>
      </c>
      <c r="D305" s="31" t="s">
        <v>313</v>
      </c>
      <c r="E305" s="34">
        <v>6400</v>
      </c>
      <c r="F305" s="100"/>
      <c r="G305" s="100"/>
      <c r="H305" s="31">
        <f t="shared" si="1"/>
        <v>6400</v>
      </c>
      <c r="I305" s="25" t="s">
        <v>1547</v>
      </c>
      <c r="J305" s="100"/>
      <c r="K305" s="100"/>
      <c r="L305" s="100"/>
      <c r="M305" s="100"/>
      <c r="N305" s="100"/>
      <c r="O305" s="30" t="s">
        <v>314</v>
      </c>
      <c r="P305" s="30" t="s">
        <v>315</v>
      </c>
      <c r="Q305" s="25"/>
      <c r="R305" s="30" t="s">
        <v>316</v>
      </c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</row>
    <row r="306" spans="1:116" s="93" customFormat="1" ht="76.5">
      <c r="A306" s="11">
        <v>35</v>
      </c>
      <c r="B306" s="11"/>
      <c r="C306" s="32" t="s">
        <v>317</v>
      </c>
      <c r="D306" s="31" t="s">
        <v>318</v>
      </c>
      <c r="E306" s="34">
        <v>1200</v>
      </c>
      <c r="F306" s="100"/>
      <c r="G306" s="100"/>
      <c r="H306" s="31">
        <f t="shared" si="1"/>
        <v>1200</v>
      </c>
      <c r="I306" s="25" t="s">
        <v>1547</v>
      </c>
      <c r="J306" s="100"/>
      <c r="K306" s="100"/>
      <c r="L306" s="100"/>
      <c r="M306" s="100"/>
      <c r="N306" s="100"/>
      <c r="O306" s="30" t="s">
        <v>319</v>
      </c>
      <c r="P306" s="30" t="s">
        <v>320</v>
      </c>
      <c r="Q306" s="25"/>
      <c r="R306" s="30" t="s">
        <v>321</v>
      </c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</row>
    <row r="307" spans="1:116" s="93" customFormat="1" ht="38.25">
      <c r="A307" s="11">
        <v>36</v>
      </c>
      <c r="B307" s="11"/>
      <c r="C307" s="32" t="s">
        <v>322</v>
      </c>
      <c r="D307" s="31" t="s">
        <v>323</v>
      </c>
      <c r="E307" s="34">
        <v>1070</v>
      </c>
      <c r="F307" s="100"/>
      <c r="G307" s="100"/>
      <c r="H307" s="31">
        <f t="shared" si="1"/>
        <v>1070</v>
      </c>
      <c r="I307" s="25" t="s">
        <v>1547</v>
      </c>
      <c r="J307" s="100"/>
      <c r="K307" s="100"/>
      <c r="L307" s="100"/>
      <c r="M307" s="100"/>
      <c r="N307" s="100"/>
      <c r="O307" s="30" t="s">
        <v>324</v>
      </c>
      <c r="P307" s="30" t="s">
        <v>325</v>
      </c>
      <c r="Q307" s="25"/>
      <c r="R307" s="30" t="s">
        <v>326</v>
      </c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</row>
    <row r="308" spans="1:116" s="93" customFormat="1" ht="76.5">
      <c r="A308" s="11">
        <v>37</v>
      </c>
      <c r="B308" s="11"/>
      <c r="C308" s="32" t="s">
        <v>327</v>
      </c>
      <c r="D308" s="31" t="s">
        <v>1909</v>
      </c>
      <c r="E308" s="34">
        <v>400</v>
      </c>
      <c r="F308" s="100"/>
      <c r="G308" s="100"/>
      <c r="H308" s="31">
        <f t="shared" si="1"/>
        <v>400</v>
      </c>
      <c r="I308" s="25" t="s">
        <v>1547</v>
      </c>
      <c r="J308" s="100"/>
      <c r="K308" s="100"/>
      <c r="L308" s="100"/>
      <c r="M308" s="100"/>
      <c r="N308" s="100"/>
      <c r="O308" s="30" t="s">
        <v>328</v>
      </c>
      <c r="P308" s="30" t="s">
        <v>329</v>
      </c>
      <c r="Q308" s="25"/>
      <c r="R308" s="30" t="s">
        <v>696</v>
      </c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</row>
    <row r="309" spans="1:116" s="93" customFormat="1" ht="38.25">
      <c r="A309" s="11">
        <v>38</v>
      </c>
      <c r="B309" s="11"/>
      <c r="C309" s="32" t="s">
        <v>330</v>
      </c>
      <c r="D309" s="31" t="s">
        <v>331</v>
      </c>
      <c r="E309" s="34">
        <v>3200</v>
      </c>
      <c r="F309" s="100"/>
      <c r="G309" s="100"/>
      <c r="H309" s="31">
        <f t="shared" si="1"/>
        <v>3200</v>
      </c>
      <c r="I309" s="25" t="s">
        <v>1547</v>
      </c>
      <c r="J309" s="100"/>
      <c r="K309" s="100"/>
      <c r="L309" s="100"/>
      <c r="M309" s="100"/>
      <c r="N309" s="100"/>
      <c r="O309" s="30" t="s">
        <v>332</v>
      </c>
      <c r="P309" s="30" t="s">
        <v>333</v>
      </c>
      <c r="Q309" s="25"/>
      <c r="R309" s="30" t="s">
        <v>2502</v>
      </c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</row>
    <row r="310" spans="1:116" s="93" customFormat="1" ht="89.25">
      <c r="A310" s="11">
        <v>39</v>
      </c>
      <c r="B310" s="11"/>
      <c r="C310" s="32" t="s">
        <v>334</v>
      </c>
      <c r="D310" s="31" t="s">
        <v>335</v>
      </c>
      <c r="E310" s="34">
        <v>5000</v>
      </c>
      <c r="F310" s="100"/>
      <c r="G310" s="100"/>
      <c r="H310" s="31">
        <f t="shared" si="1"/>
        <v>5000</v>
      </c>
      <c r="I310" s="25" t="s">
        <v>1547</v>
      </c>
      <c r="J310" s="100"/>
      <c r="K310" s="100"/>
      <c r="L310" s="100"/>
      <c r="M310" s="100"/>
      <c r="N310" s="100"/>
      <c r="O310" s="30" t="s">
        <v>336</v>
      </c>
      <c r="P310" s="30" t="s">
        <v>337</v>
      </c>
      <c r="Q310" s="25"/>
      <c r="R310" s="30" t="s">
        <v>2493</v>
      </c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</row>
    <row r="311" spans="1:116" s="93" customFormat="1" ht="38.25">
      <c r="A311" s="11">
        <v>40</v>
      </c>
      <c r="B311" s="11"/>
      <c r="C311" s="32" t="s">
        <v>338</v>
      </c>
      <c r="D311" s="31" t="s">
        <v>339</v>
      </c>
      <c r="E311" s="34">
        <f>50+822</f>
        <v>872</v>
      </c>
      <c r="F311" s="100"/>
      <c r="G311" s="100"/>
      <c r="H311" s="31">
        <f t="shared" si="1"/>
        <v>872</v>
      </c>
      <c r="I311" s="25" t="s">
        <v>1547</v>
      </c>
      <c r="J311" s="100"/>
      <c r="K311" s="100"/>
      <c r="L311" s="100"/>
      <c r="M311" s="100"/>
      <c r="N311" s="100"/>
      <c r="O311" s="30" t="s">
        <v>340</v>
      </c>
      <c r="P311" s="30" t="s">
        <v>341</v>
      </c>
      <c r="Q311" s="25"/>
      <c r="R311" s="30" t="s">
        <v>342</v>
      </c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</row>
    <row r="312" spans="1:116" s="93" customFormat="1" ht="76.5">
      <c r="A312" s="11">
        <v>41</v>
      </c>
      <c r="B312" s="11"/>
      <c r="C312" s="32" t="s">
        <v>343</v>
      </c>
      <c r="D312" s="31" t="s">
        <v>344</v>
      </c>
      <c r="E312" s="34">
        <v>2800</v>
      </c>
      <c r="F312" s="100"/>
      <c r="G312" s="100"/>
      <c r="H312" s="31">
        <f t="shared" si="1"/>
        <v>2800</v>
      </c>
      <c r="I312" s="25" t="s">
        <v>1547</v>
      </c>
      <c r="J312" s="100"/>
      <c r="K312" s="100"/>
      <c r="L312" s="100"/>
      <c r="M312" s="100"/>
      <c r="N312" s="100"/>
      <c r="O312" s="30" t="s">
        <v>345</v>
      </c>
      <c r="P312" s="30" t="s">
        <v>346</v>
      </c>
      <c r="Q312" s="25"/>
      <c r="R312" s="30" t="s">
        <v>347</v>
      </c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</row>
    <row r="313" spans="1:116" s="93" customFormat="1" ht="51">
      <c r="A313" s="11">
        <v>42</v>
      </c>
      <c r="B313" s="11"/>
      <c r="C313" s="32" t="s">
        <v>348</v>
      </c>
      <c r="D313" s="31" t="s">
        <v>349</v>
      </c>
      <c r="E313" s="34">
        <v>4000</v>
      </c>
      <c r="F313" s="100"/>
      <c r="G313" s="100"/>
      <c r="H313" s="31">
        <f t="shared" si="1"/>
        <v>4000</v>
      </c>
      <c r="I313" s="25" t="s">
        <v>1547</v>
      </c>
      <c r="J313" s="100"/>
      <c r="K313" s="100"/>
      <c r="L313" s="100"/>
      <c r="M313" s="100"/>
      <c r="N313" s="100"/>
      <c r="O313" s="30" t="s">
        <v>350</v>
      </c>
      <c r="P313" s="30" t="s">
        <v>351</v>
      </c>
      <c r="Q313" s="25"/>
      <c r="R313" s="30" t="s">
        <v>352</v>
      </c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</row>
    <row r="314" spans="1:116" s="93" customFormat="1" ht="76.5">
      <c r="A314" s="11">
        <v>43</v>
      </c>
      <c r="B314" s="11"/>
      <c r="C314" s="32" t="s">
        <v>353</v>
      </c>
      <c r="D314" s="31" t="s">
        <v>354</v>
      </c>
      <c r="E314" s="34">
        <v>15600</v>
      </c>
      <c r="F314" s="100"/>
      <c r="G314" s="100"/>
      <c r="H314" s="31">
        <f t="shared" si="1"/>
        <v>15600</v>
      </c>
      <c r="I314" s="25" t="s">
        <v>1547</v>
      </c>
      <c r="J314" s="100"/>
      <c r="K314" s="100"/>
      <c r="L314" s="100"/>
      <c r="M314" s="100"/>
      <c r="N314" s="100"/>
      <c r="O314" s="30" t="s">
        <v>355</v>
      </c>
      <c r="P314" s="30" t="s">
        <v>356</v>
      </c>
      <c r="Q314" s="25"/>
      <c r="R314" s="30" t="s">
        <v>357</v>
      </c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</row>
    <row r="315" spans="1:116" s="93" customFormat="1" ht="76.5">
      <c r="A315" s="11">
        <v>44</v>
      </c>
      <c r="B315" s="11"/>
      <c r="C315" s="32" t="s">
        <v>358</v>
      </c>
      <c r="D315" s="31" t="s">
        <v>349</v>
      </c>
      <c r="E315" s="34">
        <v>5000</v>
      </c>
      <c r="F315" s="100"/>
      <c r="G315" s="100"/>
      <c r="H315" s="31">
        <f t="shared" si="1"/>
        <v>5000</v>
      </c>
      <c r="I315" s="25" t="s">
        <v>1547</v>
      </c>
      <c r="J315" s="100"/>
      <c r="K315" s="100"/>
      <c r="L315" s="100"/>
      <c r="M315" s="100"/>
      <c r="N315" s="100"/>
      <c r="O315" s="30" t="s">
        <v>359</v>
      </c>
      <c r="P315" s="30" t="s">
        <v>360</v>
      </c>
      <c r="Q315" s="25"/>
      <c r="R315" s="30" t="s">
        <v>2493</v>
      </c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</row>
    <row r="316" spans="1:116" s="93" customFormat="1" ht="38.25">
      <c r="A316" s="11">
        <v>45</v>
      </c>
      <c r="B316" s="11"/>
      <c r="C316" s="32" t="s">
        <v>361</v>
      </c>
      <c r="D316" s="31" t="s">
        <v>362</v>
      </c>
      <c r="E316" s="34">
        <v>25605</v>
      </c>
      <c r="F316" s="100"/>
      <c r="G316" s="100"/>
      <c r="H316" s="31">
        <f t="shared" si="1"/>
        <v>25605</v>
      </c>
      <c r="I316" s="25" t="s">
        <v>1547</v>
      </c>
      <c r="J316" s="100"/>
      <c r="K316" s="100"/>
      <c r="L316" s="100"/>
      <c r="M316" s="100"/>
      <c r="N316" s="100"/>
      <c r="O316" s="30" t="s">
        <v>363</v>
      </c>
      <c r="P316" s="30" t="s">
        <v>364</v>
      </c>
      <c r="Q316" s="25"/>
      <c r="R316" s="30" t="s">
        <v>365</v>
      </c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</row>
    <row r="317" spans="1:116" s="93" customFormat="1" ht="38.25">
      <c r="A317" s="11">
        <v>46</v>
      </c>
      <c r="B317" s="11"/>
      <c r="C317" s="32" t="s">
        <v>361</v>
      </c>
      <c r="D317" s="31" t="s">
        <v>362</v>
      </c>
      <c r="E317" s="34">
        <v>6840</v>
      </c>
      <c r="F317" s="100"/>
      <c r="G317" s="100"/>
      <c r="H317" s="31">
        <f t="shared" si="1"/>
        <v>6840</v>
      </c>
      <c r="I317" s="25" t="s">
        <v>1547</v>
      </c>
      <c r="J317" s="100"/>
      <c r="K317" s="100"/>
      <c r="L317" s="100"/>
      <c r="M317" s="100"/>
      <c r="N317" s="100"/>
      <c r="O317" s="30" t="s">
        <v>366</v>
      </c>
      <c r="P317" s="30" t="s">
        <v>367</v>
      </c>
      <c r="Q317" s="25"/>
      <c r="R317" s="30" t="s">
        <v>701</v>
      </c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</row>
    <row r="318" spans="1:116" s="93" customFormat="1" ht="76.5">
      <c r="A318" s="11">
        <v>47</v>
      </c>
      <c r="B318" s="11"/>
      <c r="C318" s="32" t="s">
        <v>368</v>
      </c>
      <c r="D318" s="31" t="s">
        <v>369</v>
      </c>
      <c r="E318" s="34">
        <v>625</v>
      </c>
      <c r="F318" s="100"/>
      <c r="G318" s="100"/>
      <c r="H318" s="31">
        <f t="shared" si="1"/>
        <v>625</v>
      </c>
      <c r="I318" s="25" t="s">
        <v>1547</v>
      </c>
      <c r="J318" s="100"/>
      <c r="K318" s="100"/>
      <c r="L318" s="100"/>
      <c r="M318" s="100"/>
      <c r="N318" s="100"/>
      <c r="O318" s="30" t="s">
        <v>370</v>
      </c>
      <c r="P318" s="30" t="s">
        <v>371</v>
      </c>
      <c r="Q318" s="25"/>
      <c r="R318" s="30" t="s">
        <v>701</v>
      </c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2"/>
      <c r="DE318" s="92"/>
      <c r="DF318" s="92"/>
      <c r="DG318" s="92"/>
      <c r="DH318" s="92"/>
      <c r="DI318" s="92"/>
      <c r="DJ318" s="92"/>
      <c r="DK318" s="92"/>
      <c r="DL318" s="92"/>
    </row>
    <row r="319" spans="1:116" s="93" customFormat="1" ht="38.25">
      <c r="A319" s="11">
        <v>48</v>
      </c>
      <c r="B319" s="11"/>
      <c r="C319" s="30" t="s">
        <v>372</v>
      </c>
      <c r="D319" s="31" t="s">
        <v>373</v>
      </c>
      <c r="E319" s="34">
        <v>57405</v>
      </c>
      <c r="F319" s="100"/>
      <c r="G319" s="100"/>
      <c r="H319" s="31">
        <f t="shared" si="1"/>
        <v>57405</v>
      </c>
      <c r="I319" s="25" t="s">
        <v>1547</v>
      </c>
      <c r="J319" s="100"/>
      <c r="K319" s="100"/>
      <c r="L319" s="100"/>
      <c r="M319" s="100"/>
      <c r="N319" s="100"/>
      <c r="O319" s="30" t="s">
        <v>374</v>
      </c>
      <c r="P319" s="30" t="s">
        <v>375</v>
      </c>
      <c r="Q319" s="25"/>
      <c r="R319" s="30" t="s">
        <v>701</v>
      </c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</row>
    <row r="320" spans="1:116" s="93" customFormat="1" ht="76.5">
      <c r="A320" s="11">
        <v>49</v>
      </c>
      <c r="B320" s="11"/>
      <c r="C320" s="30" t="s">
        <v>376</v>
      </c>
      <c r="D320" s="31" t="s">
        <v>377</v>
      </c>
      <c r="E320" s="34">
        <f>50+450</f>
        <v>500</v>
      </c>
      <c r="F320" s="100"/>
      <c r="G320" s="100"/>
      <c r="H320" s="31">
        <f t="shared" si="1"/>
        <v>500</v>
      </c>
      <c r="I320" s="25" t="s">
        <v>1547</v>
      </c>
      <c r="J320" s="100"/>
      <c r="K320" s="100"/>
      <c r="L320" s="100"/>
      <c r="M320" s="100"/>
      <c r="N320" s="100"/>
      <c r="O320" s="30" t="s">
        <v>378</v>
      </c>
      <c r="P320" s="30" t="s">
        <v>379</v>
      </c>
      <c r="Q320" s="25"/>
      <c r="R320" s="30" t="s">
        <v>380</v>
      </c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</row>
    <row r="321" spans="1:116" s="93" customFormat="1" ht="51">
      <c r="A321" s="11">
        <v>50</v>
      </c>
      <c r="B321" s="11"/>
      <c r="C321" s="30" t="s">
        <v>381</v>
      </c>
      <c r="D321" s="31" t="s">
        <v>382</v>
      </c>
      <c r="E321" s="34">
        <f>50+4880</f>
        <v>4930</v>
      </c>
      <c r="F321" s="100"/>
      <c r="G321" s="100"/>
      <c r="H321" s="31">
        <f t="shared" si="1"/>
        <v>4930</v>
      </c>
      <c r="I321" s="25" t="s">
        <v>1547</v>
      </c>
      <c r="J321" s="100"/>
      <c r="K321" s="100"/>
      <c r="L321" s="100"/>
      <c r="M321" s="100"/>
      <c r="N321" s="100"/>
      <c r="O321" s="30" t="s">
        <v>383</v>
      </c>
      <c r="P321" s="30" t="s">
        <v>384</v>
      </c>
      <c r="Q321" s="25"/>
      <c r="R321" s="30" t="s">
        <v>385</v>
      </c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  <c r="CY321" s="92"/>
      <c r="CZ321" s="92"/>
      <c r="DA321" s="92"/>
      <c r="DB321" s="92"/>
      <c r="DC321" s="92"/>
      <c r="DD321" s="92"/>
      <c r="DE321" s="92"/>
      <c r="DF321" s="92"/>
      <c r="DG321" s="92"/>
      <c r="DH321" s="92"/>
      <c r="DI321" s="92"/>
      <c r="DJ321" s="92"/>
      <c r="DK321" s="92"/>
      <c r="DL321" s="92"/>
    </row>
    <row r="322" spans="1:116" s="93" customFormat="1" ht="51">
      <c r="A322" s="11">
        <v>51</v>
      </c>
      <c r="B322" s="11"/>
      <c r="C322" s="30" t="s">
        <v>386</v>
      </c>
      <c r="D322" s="31" t="s">
        <v>387</v>
      </c>
      <c r="E322" s="34">
        <v>3200</v>
      </c>
      <c r="F322" s="100"/>
      <c r="G322" s="100"/>
      <c r="H322" s="31">
        <f t="shared" si="1"/>
        <v>3200</v>
      </c>
      <c r="I322" s="25" t="s">
        <v>1547</v>
      </c>
      <c r="J322" s="100"/>
      <c r="K322" s="100"/>
      <c r="L322" s="100"/>
      <c r="M322" s="100"/>
      <c r="N322" s="100"/>
      <c r="O322" s="30" t="s">
        <v>388</v>
      </c>
      <c r="P322" s="30" t="s">
        <v>389</v>
      </c>
      <c r="Q322" s="25"/>
      <c r="R322" s="30" t="s">
        <v>390</v>
      </c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</row>
    <row r="323" spans="1:116" s="93" customFormat="1" ht="51">
      <c r="A323" s="11">
        <v>52</v>
      </c>
      <c r="B323" s="11"/>
      <c r="C323" s="30" t="s">
        <v>386</v>
      </c>
      <c r="D323" s="31" t="s">
        <v>387</v>
      </c>
      <c r="E323" s="34">
        <v>3200</v>
      </c>
      <c r="F323" s="100"/>
      <c r="G323" s="100"/>
      <c r="H323" s="31">
        <f t="shared" si="1"/>
        <v>3200</v>
      </c>
      <c r="I323" s="25" t="s">
        <v>1547</v>
      </c>
      <c r="J323" s="100"/>
      <c r="K323" s="100"/>
      <c r="L323" s="100"/>
      <c r="M323" s="100"/>
      <c r="N323" s="100"/>
      <c r="O323" s="30" t="s">
        <v>391</v>
      </c>
      <c r="P323" s="30" t="s">
        <v>389</v>
      </c>
      <c r="Q323" s="25"/>
      <c r="R323" s="30" t="s">
        <v>390</v>
      </c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</row>
    <row r="324" spans="1:116" s="93" customFormat="1" ht="38.25">
      <c r="A324" s="11">
        <v>53</v>
      </c>
      <c r="B324" s="11"/>
      <c r="C324" s="30" t="s">
        <v>392</v>
      </c>
      <c r="D324" s="31" t="s">
        <v>393</v>
      </c>
      <c r="E324" s="34">
        <v>2642</v>
      </c>
      <c r="F324" s="100"/>
      <c r="G324" s="100"/>
      <c r="H324" s="31">
        <f t="shared" si="1"/>
        <v>2642</v>
      </c>
      <c r="I324" s="25" t="s">
        <v>1547</v>
      </c>
      <c r="J324" s="100"/>
      <c r="K324" s="100"/>
      <c r="L324" s="100"/>
      <c r="M324" s="100"/>
      <c r="N324" s="100"/>
      <c r="O324" s="30" t="s">
        <v>394</v>
      </c>
      <c r="P324" s="30" t="s">
        <v>395</v>
      </c>
      <c r="Q324" s="25"/>
      <c r="R324" s="30" t="s">
        <v>2493</v>
      </c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</row>
    <row r="325" spans="1:116" s="93" customFormat="1" ht="51">
      <c r="A325" s="11">
        <v>54</v>
      </c>
      <c r="B325" s="11"/>
      <c r="C325" s="30" t="s">
        <v>396</v>
      </c>
      <c r="D325" s="31" t="s">
        <v>387</v>
      </c>
      <c r="E325" s="34">
        <v>9600</v>
      </c>
      <c r="F325" s="100"/>
      <c r="G325" s="100"/>
      <c r="H325" s="31">
        <f t="shared" si="1"/>
        <v>9600</v>
      </c>
      <c r="I325" s="25" t="s">
        <v>1547</v>
      </c>
      <c r="J325" s="100"/>
      <c r="K325" s="100"/>
      <c r="L325" s="100"/>
      <c r="M325" s="100"/>
      <c r="N325" s="100"/>
      <c r="O325" s="30" t="s">
        <v>397</v>
      </c>
      <c r="P325" s="30" t="s">
        <v>398</v>
      </c>
      <c r="Q325" s="25"/>
      <c r="R325" s="30" t="s">
        <v>390</v>
      </c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</row>
    <row r="326" spans="1:116" s="93" customFormat="1" ht="76.5">
      <c r="A326" s="11">
        <v>55</v>
      </c>
      <c r="B326" s="11"/>
      <c r="C326" s="30" t="s">
        <v>399</v>
      </c>
      <c r="D326" s="31" t="s">
        <v>382</v>
      </c>
      <c r="E326" s="34">
        <v>3200</v>
      </c>
      <c r="F326" s="100"/>
      <c r="G326" s="100"/>
      <c r="H326" s="31">
        <f t="shared" si="1"/>
        <v>3200</v>
      </c>
      <c r="I326" s="25" t="s">
        <v>1547</v>
      </c>
      <c r="J326" s="100"/>
      <c r="K326" s="100"/>
      <c r="L326" s="100"/>
      <c r="M326" s="100"/>
      <c r="N326" s="100"/>
      <c r="O326" s="30" t="s">
        <v>400</v>
      </c>
      <c r="P326" s="30" t="s">
        <v>1915</v>
      </c>
      <c r="Q326" s="25"/>
      <c r="R326" s="30" t="s">
        <v>390</v>
      </c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  <c r="CZ326" s="92"/>
      <c r="DA326" s="92"/>
      <c r="DB326" s="92"/>
      <c r="DC326" s="92"/>
      <c r="DD326" s="92"/>
      <c r="DE326" s="92"/>
      <c r="DF326" s="92"/>
      <c r="DG326" s="92"/>
      <c r="DH326" s="92"/>
      <c r="DI326" s="92"/>
      <c r="DJ326" s="92"/>
      <c r="DK326" s="92"/>
      <c r="DL326" s="92"/>
    </row>
    <row r="327" spans="1:116" s="93" customFormat="1" ht="89.25">
      <c r="A327" s="11">
        <v>56</v>
      </c>
      <c r="B327" s="11"/>
      <c r="C327" s="30" t="s">
        <v>401</v>
      </c>
      <c r="D327" s="31" t="s">
        <v>387</v>
      </c>
      <c r="E327" s="34">
        <f>50+5000+3000</f>
        <v>8050</v>
      </c>
      <c r="F327" s="100"/>
      <c r="G327" s="100"/>
      <c r="H327" s="31">
        <f t="shared" si="1"/>
        <v>8050</v>
      </c>
      <c r="I327" s="25" t="s">
        <v>1547</v>
      </c>
      <c r="J327" s="100"/>
      <c r="K327" s="100"/>
      <c r="L327" s="100"/>
      <c r="M327" s="100"/>
      <c r="N327" s="100"/>
      <c r="O327" s="30" t="s">
        <v>402</v>
      </c>
      <c r="P327" s="30" t="s">
        <v>403</v>
      </c>
      <c r="Q327" s="25"/>
      <c r="R327" s="30" t="s">
        <v>285</v>
      </c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  <c r="CY327" s="92"/>
      <c r="CZ327" s="92"/>
      <c r="DA327" s="92"/>
      <c r="DB327" s="92"/>
      <c r="DC327" s="92"/>
      <c r="DD327" s="92"/>
      <c r="DE327" s="92"/>
      <c r="DF327" s="92"/>
      <c r="DG327" s="92"/>
      <c r="DH327" s="92"/>
      <c r="DI327" s="92"/>
      <c r="DJ327" s="92"/>
      <c r="DK327" s="92"/>
      <c r="DL327" s="92"/>
    </row>
    <row r="328" spans="1:116" s="93" customFormat="1" ht="76.5">
      <c r="A328" s="11">
        <v>57</v>
      </c>
      <c r="B328" s="11"/>
      <c r="C328" s="30" t="s">
        <v>286</v>
      </c>
      <c r="D328" s="31" t="s">
        <v>382</v>
      </c>
      <c r="E328" s="34">
        <v>6222</v>
      </c>
      <c r="F328" s="100"/>
      <c r="G328" s="100"/>
      <c r="H328" s="31">
        <f t="shared" si="1"/>
        <v>6222</v>
      </c>
      <c r="I328" s="25" t="s">
        <v>1547</v>
      </c>
      <c r="J328" s="100"/>
      <c r="K328" s="100"/>
      <c r="L328" s="100"/>
      <c r="M328" s="100"/>
      <c r="N328" s="100"/>
      <c r="O328" s="30" t="s">
        <v>287</v>
      </c>
      <c r="P328" s="30" t="s">
        <v>288</v>
      </c>
      <c r="Q328" s="25"/>
      <c r="R328" s="30" t="s">
        <v>701</v>
      </c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  <c r="CZ328" s="92"/>
      <c r="DA328" s="92"/>
      <c r="DB328" s="92"/>
      <c r="DC328" s="92"/>
      <c r="DD328" s="92"/>
      <c r="DE328" s="92"/>
      <c r="DF328" s="92"/>
      <c r="DG328" s="92"/>
      <c r="DH328" s="92"/>
      <c r="DI328" s="92"/>
      <c r="DJ328" s="92"/>
      <c r="DK328" s="92"/>
      <c r="DL328" s="92"/>
    </row>
    <row r="329" spans="1:116" s="93" customFormat="1" ht="38.25">
      <c r="A329" s="11">
        <v>58</v>
      </c>
      <c r="B329" s="11"/>
      <c r="C329" s="30" t="s">
        <v>289</v>
      </c>
      <c r="D329" s="31" t="s">
        <v>369</v>
      </c>
      <c r="E329" s="34">
        <v>2165</v>
      </c>
      <c r="F329" s="100"/>
      <c r="G329" s="100"/>
      <c r="H329" s="31">
        <f t="shared" si="1"/>
        <v>2165</v>
      </c>
      <c r="I329" s="25" t="s">
        <v>1547</v>
      </c>
      <c r="J329" s="100"/>
      <c r="K329" s="100"/>
      <c r="L329" s="100"/>
      <c r="M329" s="100"/>
      <c r="N329" s="100"/>
      <c r="O329" s="30" t="s">
        <v>290</v>
      </c>
      <c r="P329" s="30" t="s">
        <v>291</v>
      </c>
      <c r="Q329" s="25"/>
      <c r="R329" s="30" t="s">
        <v>701</v>
      </c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  <c r="CY329" s="92"/>
      <c r="CZ329" s="92"/>
      <c r="DA329" s="92"/>
      <c r="DB329" s="92"/>
      <c r="DC329" s="92"/>
      <c r="DD329" s="92"/>
      <c r="DE329" s="92"/>
      <c r="DF329" s="92"/>
      <c r="DG329" s="92"/>
      <c r="DH329" s="92"/>
      <c r="DI329" s="92"/>
      <c r="DJ329" s="92"/>
      <c r="DK329" s="92"/>
      <c r="DL329" s="92"/>
    </row>
    <row r="330" spans="1:116" s="93" customFormat="1" ht="51">
      <c r="A330" s="11">
        <v>59</v>
      </c>
      <c r="B330" s="11"/>
      <c r="C330" s="30" t="s">
        <v>292</v>
      </c>
      <c r="D330" s="31" t="s">
        <v>377</v>
      </c>
      <c r="E330" s="34">
        <f>6684+925</f>
        <v>7609</v>
      </c>
      <c r="F330" s="100"/>
      <c r="G330" s="100"/>
      <c r="H330" s="31">
        <f t="shared" si="1"/>
        <v>7609</v>
      </c>
      <c r="I330" s="25" t="s">
        <v>1547</v>
      </c>
      <c r="J330" s="100"/>
      <c r="K330" s="100"/>
      <c r="L330" s="100"/>
      <c r="M330" s="100"/>
      <c r="N330" s="100"/>
      <c r="O330" s="30" t="s">
        <v>293</v>
      </c>
      <c r="P330" s="30" t="s">
        <v>294</v>
      </c>
      <c r="Q330" s="25"/>
      <c r="R330" s="30" t="s">
        <v>701</v>
      </c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  <c r="CY330" s="92"/>
      <c r="CZ330" s="92"/>
      <c r="DA330" s="92"/>
      <c r="DB330" s="92"/>
      <c r="DC330" s="92"/>
      <c r="DD330" s="92"/>
      <c r="DE330" s="92"/>
      <c r="DF330" s="92"/>
      <c r="DG330" s="92"/>
      <c r="DH330" s="92"/>
      <c r="DI330" s="92"/>
      <c r="DJ330" s="92"/>
      <c r="DK330" s="92"/>
      <c r="DL330" s="92"/>
    </row>
    <row r="331" spans="1:116" s="93" customFormat="1" ht="25.5">
      <c r="A331" s="11">
        <v>60</v>
      </c>
      <c r="B331" s="11"/>
      <c r="C331" s="30" t="s">
        <v>2290</v>
      </c>
      <c r="D331" s="31" t="s">
        <v>377</v>
      </c>
      <c r="E331" s="34">
        <v>516</v>
      </c>
      <c r="F331" s="100"/>
      <c r="G331" s="100"/>
      <c r="H331" s="31">
        <f t="shared" si="1"/>
        <v>516</v>
      </c>
      <c r="I331" s="25" t="s">
        <v>1547</v>
      </c>
      <c r="J331" s="100"/>
      <c r="K331" s="100"/>
      <c r="L331" s="100"/>
      <c r="M331" s="100"/>
      <c r="N331" s="100"/>
      <c r="O331" s="30" t="s">
        <v>2291</v>
      </c>
      <c r="P331" s="30" t="s">
        <v>2292</v>
      </c>
      <c r="Q331" s="25"/>
      <c r="R331" s="30" t="s">
        <v>701</v>
      </c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  <c r="CY331" s="92"/>
      <c r="CZ331" s="92"/>
      <c r="DA331" s="92"/>
      <c r="DB331" s="92"/>
      <c r="DC331" s="92"/>
      <c r="DD331" s="92"/>
      <c r="DE331" s="92"/>
      <c r="DF331" s="92"/>
      <c r="DG331" s="92"/>
      <c r="DH331" s="92"/>
      <c r="DI331" s="92"/>
      <c r="DJ331" s="92"/>
      <c r="DK331" s="92"/>
      <c r="DL331" s="92"/>
    </row>
    <row r="332" spans="1:116" s="93" customFormat="1" ht="38.25">
      <c r="A332" s="11">
        <v>61</v>
      </c>
      <c r="B332" s="11"/>
      <c r="C332" s="30" t="s">
        <v>2293</v>
      </c>
      <c r="D332" s="31" t="s">
        <v>2294</v>
      </c>
      <c r="E332" s="34">
        <v>22359</v>
      </c>
      <c r="F332" s="100"/>
      <c r="G332" s="100"/>
      <c r="H332" s="31">
        <f t="shared" si="1"/>
        <v>22359</v>
      </c>
      <c r="I332" s="25" t="s">
        <v>1547</v>
      </c>
      <c r="J332" s="100"/>
      <c r="K332" s="100"/>
      <c r="L332" s="100"/>
      <c r="M332" s="100"/>
      <c r="N332" s="100"/>
      <c r="O332" s="30" t="s">
        <v>2295</v>
      </c>
      <c r="P332" s="30" t="s">
        <v>2296</v>
      </c>
      <c r="Q332" s="25"/>
      <c r="R332" s="30" t="s">
        <v>701</v>
      </c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H332" s="92"/>
      <c r="DI332" s="92"/>
      <c r="DJ332" s="92"/>
      <c r="DK332" s="92"/>
      <c r="DL332" s="92"/>
    </row>
    <row r="333" spans="1:116" s="93" customFormat="1" ht="38.25">
      <c r="A333" s="11">
        <v>62</v>
      </c>
      <c r="B333" s="11"/>
      <c r="C333" s="30" t="s">
        <v>2297</v>
      </c>
      <c r="D333" s="31" t="s">
        <v>2298</v>
      </c>
      <c r="E333" s="34">
        <v>2500</v>
      </c>
      <c r="F333" s="100"/>
      <c r="G333" s="100"/>
      <c r="H333" s="31">
        <f t="shared" si="1"/>
        <v>2500</v>
      </c>
      <c r="I333" s="25" t="s">
        <v>1547</v>
      </c>
      <c r="J333" s="100"/>
      <c r="K333" s="100"/>
      <c r="L333" s="100"/>
      <c r="M333" s="100"/>
      <c r="N333" s="100"/>
      <c r="O333" s="30" t="s">
        <v>2299</v>
      </c>
      <c r="P333" s="30" t="s">
        <v>2300</v>
      </c>
      <c r="Q333" s="25"/>
      <c r="R333" s="30" t="s">
        <v>701</v>
      </c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  <c r="CY333" s="92"/>
      <c r="CZ333" s="92"/>
      <c r="DA333" s="92"/>
      <c r="DB333" s="92"/>
      <c r="DC333" s="92"/>
      <c r="DD333" s="92"/>
      <c r="DE333" s="92"/>
      <c r="DF333" s="92"/>
      <c r="DG333" s="92"/>
      <c r="DH333" s="92"/>
      <c r="DI333" s="92"/>
      <c r="DJ333" s="92"/>
      <c r="DK333" s="92"/>
      <c r="DL333" s="92"/>
    </row>
    <row r="334" spans="1:116" s="93" customFormat="1" ht="38.25">
      <c r="A334" s="11">
        <v>63</v>
      </c>
      <c r="B334" s="11"/>
      <c r="C334" s="24" t="s">
        <v>2301</v>
      </c>
      <c r="D334" s="31" t="s">
        <v>377</v>
      </c>
      <c r="E334" s="34">
        <v>1636</v>
      </c>
      <c r="F334" s="100"/>
      <c r="G334" s="100"/>
      <c r="H334" s="31">
        <f t="shared" si="1"/>
        <v>1636</v>
      </c>
      <c r="I334" s="25" t="s">
        <v>1547</v>
      </c>
      <c r="J334" s="100"/>
      <c r="K334" s="100"/>
      <c r="L334" s="100"/>
      <c r="M334" s="100"/>
      <c r="N334" s="100"/>
      <c r="O334" s="24" t="s">
        <v>2302</v>
      </c>
      <c r="P334" s="24" t="s">
        <v>2303</v>
      </c>
      <c r="Q334" s="25"/>
      <c r="R334" s="30" t="s">
        <v>701</v>
      </c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  <c r="CY334" s="92"/>
      <c r="CZ334" s="92"/>
      <c r="DA334" s="92"/>
      <c r="DB334" s="92"/>
      <c r="DC334" s="92"/>
      <c r="DD334" s="92"/>
      <c r="DE334" s="92"/>
      <c r="DF334" s="92"/>
      <c r="DG334" s="92"/>
      <c r="DH334" s="92"/>
      <c r="DI334" s="92"/>
      <c r="DJ334" s="92"/>
      <c r="DK334" s="92"/>
      <c r="DL334" s="92"/>
    </row>
    <row r="335" spans="1:116" s="93" customFormat="1" ht="38.25">
      <c r="A335" s="11">
        <v>64</v>
      </c>
      <c r="B335" s="11"/>
      <c r="C335" s="30" t="s">
        <v>2304</v>
      </c>
      <c r="D335" s="31" t="s">
        <v>2305</v>
      </c>
      <c r="E335" s="34">
        <v>2450</v>
      </c>
      <c r="F335" s="100"/>
      <c r="G335" s="100"/>
      <c r="H335" s="31">
        <f t="shared" si="1"/>
        <v>2450</v>
      </c>
      <c r="I335" s="25" t="s">
        <v>1547</v>
      </c>
      <c r="J335" s="100"/>
      <c r="K335" s="100"/>
      <c r="L335" s="100"/>
      <c r="M335" s="100"/>
      <c r="N335" s="100"/>
      <c r="O335" s="30" t="s">
        <v>2306</v>
      </c>
      <c r="P335" s="30" t="s">
        <v>2307</v>
      </c>
      <c r="Q335" s="25"/>
      <c r="R335" s="30" t="s">
        <v>701</v>
      </c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  <c r="CY335" s="92"/>
      <c r="CZ335" s="92"/>
      <c r="DA335" s="92"/>
      <c r="DB335" s="92"/>
      <c r="DC335" s="92"/>
      <c r="DD335" s="92"/>
      <c r="DE335" s="92"/>
      <c r="DF335" s="92"/>
      <c r="DG335" s="92"/>
      <c r="DH335" s="92"/>
      <c r="DI335" s="92"/>
      <c r="DJ335" s="92"/>
      <c r="DK335" s="92"/>
      <c r="DL335" s="92"/>
    </row>
    <row r="336" spans="1:116" s="93" customFormat="1" ht="38.25">
      <c r="A336" s="11">
        <v>65</v>
      </c>
      <c r="B336" s="11"/>
      <c r="C336" s="30" t="s">
        <v>2308</v>
      </c>
      <c r="D336" s="31" t="s">
        <v>2309</v>
      </c>
      <c r="E336" s="34">
        <f>200+875</f>
        <v>1075</v>
      </c>
      <c r="F336" s="100"/>
      <c r="G336" s="100"/>
      <c r="H336" s="31">
        <f t="shared" si="1"/>
        <v>1075</v>
      </c>
      <c r="I336" s="25" t="s">
        <v>1547</v>
      </c>
      <c r="J336" s="100"/>
      <c r="K336" s="100"/>
      <c r="L336" s="100"/>
      <c r="M336" s="100"/>
      <c r="N336" s="100"/>
      <c r="O336" s="30" t="s">
        <v>2310</v>
      </c>
      <c r="P336" s="30" t="s">
        <v>2311</v>
      </c>
      <c r="Q336" s="25"/>
      <c r="R336" s="30" t="s">
        <v>2312</v>
      </c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  <c r="CZ336" s="92"/>
      <c r="DA336" s="92"/>
      <c r="DB336" s="92"/>
      <c r="DC336" s="92"/>
      <c r="DD336" s="92"/>
      <c r="DE336" s="92"/>
      <c r="DF336" s="92"/>
      <c r="DG336" s="92"/>
      <c r="DH336" s="92"/>
      <c r="DI336" s="92"/>
      <c r="DJ336" s="92"/>
      <c r="DK336" s="92"/>
      <c r="DL336" s="92"/>
    </row>
    <row r="337" spans="1:116" s="93" customFormat="1" ht="38.25">
      <c r="A337" s="11">
        <v>66</v>
      </c>
      <c r="B337" s="11"/>
      <c r="C337" s="30" t="s">
        <v>2313</v>
      </c>
      <c r="D337" s="31" t="s">
        <v>2314</v>
      </c>
      <c r="E337" s="34">
        <v>7856</v>
      </c>
      <c r="F337" s="100"/>
      <c r="G337" s="100"/>
      <c r="H337" s="31">
        <f aca="true" t="shared" si="2" ref="H337:H400">E337-F337</f>
        <v>7856</v>
      </c>
      <c r="I337" s="25" t="s">
        <v>1547</v>
      </c>
      <c r="J337" s="100"/>
      <c r="K337" s="100"/>
      <c r="L337" s="100"/>
      <c r="M337" s="100"/>
      <c r="N337" s="100"/>
      <c r="O337" s="30" t="s">
        <v>2315</v>
      </c>
      <c r="P337" s="30" t="s">
        <v>2316</v>
      </c>
      <c r="Q337" s="25"/>
      <c r="R337" s="30" t="s">
        <v>701</v>
      </c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  <c r="CY337" s="92"/>
      <c r="CZ337" s="92"/>
      <c r="DA337" s="92"/>
      <c r="DB337" s="92"/>
      <c r="DC337" s="92"/>
      <c r="DD337" s="92"/>
      <c r="DE337" s="92"/>
      <c r="DF337" s="92"/>
      <c r="DG337" s="92"/>
      <c r="DH337" s="92"/>
      <c r="DI337" s="92"/>
      <c r="DJ337" s="92"/>
      <c r="DK337" s="92"/>
      <c r="DL337" s="92"/>
    </row>
    <row r="338" spans="1:116" s="93" customFormat="1" ht="38.25">
      <c r="A338" s="11">
        <v>67</v>
      </c>
      <c r="B338" s="11"/>
      <c r="C338" s="30" t="s">
        <v>2317</v>
      </c>
      <c r="D338" s="31" t="s">
        <v>2318</v>
      </c>
      <c r="E338" s="34">
        <v>2600</v>
      </c>
      <c r="F338" s="100"/>
      <c r="G338" s="100"/>
      <c r="H338" s="31">
        <f t="shared" si="2"/>
        <v>2600</v>
      </c>
      <c r="I338" s="25" t="s">
        <v>1547</v>
      </c>
      <c r="J338" s="100"/>
      <c r="K338" s="100"/>
      <c r="L338" s="100"/>
      <c r="M338" s="100"/>
      <c r="N338" s="100"/>
      <c r="O338" s="30" t="s">
        <v>2319</v>
      </c>
      <c r="P338" s="30" t="s">
        <v>2320</v>
      </c>
      <c r="Q338" s="25"/>
      <c r="R338" s="30" t="s">
        <v>701</v>
      </c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  <c r="CY338" s="92"/>
      <c r="CZ338" s="92"/>
      <c r="DA338" s="92"/>
      <c r="DB338" s="92"/>
      <c r="DC338" s="92"/>
      <c r="DD338" s="92"/>
      <c r="DE338" s="92"/>
      <c r="DF338" s="92"/>
      <c r="DG338" s="92"/>
      <c r="DH338" s="92"/>
      <c r="DI338" s="92"/>
      <c r="DJ338" s="92"/>
      <c r="DK338" s="92"/>
      <c r="DL338" s="92"/>
    </row>
    <row r="339" spans="1:116" s="93" customFormat="1" ht="76.5">
      <c r="A339" s="11">
        <v>68</v>
      </c>
      <c r="B339" s="11"/>
      <c r="C339" s="30" t="s">
        <v>2321</v>
      </c>
      <c r="D339" s="31" t="s">
        <v>2322</v>
      </c>
      <c r="E339" s="34">
        <v>3500</v>
      </c>
      <c r="F339" s="100"/>
      <c r="G339" s="100"/>
      <c r="H339" s="31">
        <f t="shared" si="2"/>
        <v>3500</v>
      </c>
      <c r="I339" s="25" t="s">
        <v>1547</v>
      </c>
      <c r="J339" s="100"/>
      <c r="K339" s="100"/>
      <c r="L339" s="100"/>
      <c r="M339" s="100"/>
      <c r="N339" s="100"/>
      <c r="O339" s="30" t="s">
        <v>2323</v>
      </c>
      <c r="P339" s="30" t="s">
        <v>2324</v>
      </c>
      <c r="Q339" s="25"/>
      <c r="R339" s="30" t="s">
        <v>2325</v>
      </c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  <c r="CY339" s="92"/>
      <c r="CZ339" s="92"/>
      <c r="DA339" s="92"/>
      <c r="DB339" s="92"/>
      <c r="DC339" s="92"/>
      <c r="DD339" s="92"/>
      <c r="DE339" s="92"/>
      <c r="DF339" s="92"/>
      <c r="DG339" s="92"/>
      <c r="DH339" s="92"/>
      <c r="DI339" s="92"/>
      <c r="DJ339" s="92"/>
      <c r="DK339" s="92"/>
      <c r="DL339" s="92"/>
    </row>
    <row r="340" spans="1:116" s="93" customFormat="1" ht="38.25">
      <c r="A340" s="11">
        <v>69</v>
      </c>
      <c r="B340" s="11"/>
      <c r="C340" s="30" t="s">
        <v>2326</v>
      </c>
      <c r="D340" s="31" t="s">
        <v>2327</v>
      </c>
      <c r="E340" s="34">
        <f>100+2177</f>
        <v>2277</v>
      </c>
      <c r="F340" s="100"/>
      <c r="G340" s="100"/>
      <c r="H340" s="31">
        <f t="shared" si="2"/>
        <v>2277</v>
      </c>
      <c r="I340" s="25" t="s">
        <v>1547</v>
      </c>
      <c r="J340" s="100"/>
      <c r="K340" s="100"/>
      <c r="L340" s="100"/>
      <c r="M340" s="100"/>
      <c r="N340" s="100"/>
      <c r="O340" s="30" t="s">
        <v>2328</v>
      </c>
      <c r="P340" s="30" t="s">
        <v>2329</v>
      </c>
      <c r="Q340" s="25"/>
      <c r="R340" s="30" t="s">
        <v>342</v>
      </c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  <c r="CY340" s="92"/>
      <c r="CZ340" s="92"/>
      <c r="DA340" s="92"/>
      <c r="DB340" s="92"/>
      <c r="DC340" s="92"/>
      <c r="DD340" s="92"/>
      <c r="DE340" s="92"/>
      <c r="DF340" s="92"/>
      <c r="DG340" s="92"/>
      <c r="DH340" s="92"/>
      <c r="DI340" s="92"/>
      <c r="DJ340" s="92"/>
      <c r="DK340" s="92"/>
      <c r="DL340" s="92"/>
    </row>
    <row r="341" spans="1:116" s="93" customFormat="1" ht="38.25">
      <c r="A341" s="11">
        <v>70</v>
      </c>
      <c r="B341" s="11"/>
      <c r="C341" s="30" t="s">
        <v>2330</v>
      </c>
      <c r="D341" s="31" t="s">
        <v>2331</v>
      </c>
      <c r="E341" s="34">
        <v>200</v>
      </c>
      <c r="F341" s="100"/>
      <c r="G341" s="100"/>
      <c r="H341" s="31">
        <f t="shared" si="2"/>
        <v>200</v>
      </c>
      <c r="I341" s="25" t="s">
        <v>1547</v>
      </c>
      <c r="J341" s="100"/>
      <c r="K341" s="100"/>
      <c r="L341" s="100"/>
      <c r="M341" s="100"/>
      <c r="N341" s="100"/>
      <c r="O341" s="30" t="s">
        <v>2332</v>
      </c>
      <c r="P341" s="24" t="s">
        <v>2333</v>
      </c>
      <c r="Q341" s="25"/>
      <c r="R341" s="30" t="s">
        <v>701</v>
      </c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  <c r="CY341" s="92"/>
      <c r="CZ341" s="92"/>
      <c r="DA341" s="92"/>
      <c r="DB341" s="92"/>
      <c r="DC341" s="92"/>
      <c r="DD341" s="92"/>
      <c r="DE341" s="92"/>
      <c r="DF341" s="92"/>
      <c r="DG341" s="92"/>
      <c r="DH341" s="92"/>
      <c r="DI341" s="92"/>
      <c r="DJ341" s="92"/>
      <c r="DK341" s="92"/>
      <c r="DL341" s="92"/>
    </row>
    <row r="342" spans="1:116" s="93" customFormat="1" ht="38.25">
      <c r="A342" s="11">
        <v>71</v>
      </c>
      <c r="B342" s="11"/>
      <c r="C342" s="30" t="s">
        <v>2334</v>
      </c>
      <c r="D342" s="31" t="s">
        <v>2335</v>
      </c>
      <c r="E342" s="34">
        <v>200</v>
      </c>
      <c r="F342" s="100"/>
      <c r="G342" s="100"/>
      <c r="H342" s="31">
        <f t="shared" si="2"/>
        <v>200</v>
      </c>
      <c r="I342" s="25" t="s">
        <v>1547</v>
      </c>
      <c r="J342" s="100"/>
      <c r="K342" s="100"/>
      <c r="L342" s="100"/>
      <c r="M342" s="100"/>
      <c r="N342" s="100"/>
      <c r="O342" s="30" t="s">
        <v>2336</v>
      </c>
      <c r="P342" s="30" t="s">
        <v>2337</v>
      </c>
      <c r="Q342" s="25"/>
      <c r="R342" s="30" t="s">
        <v>696</v>
      </c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  <c r="CY342" s="92"/>
      <c r="CZ342" s="92"/>
      <c r="DA342" s="92"/>
      <c r="DB342" s="92"/>
      <c r="DC342" s="92"/>
      <c r="DD342" s="92"/>
      <c r="DE342" s="92"/>
      <c r="DF342" s="92"/>
      <c r="DG342" s="92"/>
      <c r="DH342" s="92"/>
      <c r="DI342" s="92"/>
      <c r="DJ342" s="92"/>
      <c r="DK342" s="92"/>
      <c r="DL342" s="92"/>
    </row>
    <row r="343" spans="1:116" s="93" customFormat="1" ht="51">
      <c r="A343" s="11">
        <v>72</v>
      </c>
      <c r="B343" s="11"/>
      <c r="C343" s="30" t="s">
        <v>2806</v>
      </c>
      <c r="D343" s="34" t="s">
        <v>2807</v>
      </c>
      <c r="E343" s="34">
        <v>900</v>
      </c>
      <c r="F343" s="100"/>
      <c r="G343" s="100"/>
      <c r="H343" s="31">
        <f t="shared" si="2"/>
        <v>900</v>
      </c>
      <c r="I343" s="25" t="s">
        <v>1547</v>
      </c>
      <c r="J343" s="100"/>
      <c r="K343" s="100"/>
      <c r="L343" s="100"/>
      <c r="M343" s="100"/>
      <c r="N343" s="100"/>
      <c r="O343" s="30" t="s">
        <v>2808</v>
      </c>
      <c r="P343" s="30" t="s">
        <v>2809</v>
      </c>
      <c r="Q343" s="100"/>
      <c r="R343" s="30" t="s">
        <v>2810</v>
      </c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  <c r="CZ343" s="92"/>
      <c r="DA343" s="92"/>
      <c r="DB343" s="92"/>
      <c r="DC343" s="92"/>
      <c r="DD343" s="92"/>
      <c r="DE343" s="92"/>
      <c r="DF343" s="92"/>
      <c r="DG343" s="92"/>
      <c r="DH343" s="92"/>
      <c r="DI343" s="92"/>
      <c r="DJ343" s="92"/>
      <c r="DK343" s="92"/>
      <c r="DL343" s="92"/>
    </row>
    <row r="344" spans="1:116" s="93" customFormat="1" ht="89.25">
      <c r="A344" s="11">
        <v>73</v>
      </c>
      <c r="B344" s="11"/>
      <c r="C344" s="30" t="s">
        <v>2811</v>
      </c>
      <c r="D344" s="34" t="s">
        <v>2812</v>
      </c>
      <c r="E344" s="34">
        <f>200+200+2044+850</f>
        <v>3294</v>
      </c>
      <c r="F344" s="100"/>
      <c r="G344" s="100"/>
      <c r="H344" s="31">
        <f t="shared" si="2"/>
        <v>3294</v>
      </c>
      <c r="I344" s="25" t="s">
        <v>1547</v>
      </c>
      <c r="J344" s="100"/>
      <c r="K344" s="100"/>
      <c r="L344" s="100"/>
      <c r="M344" s="100"/>
      <c r="N344" s="100"/>
      <c r="O344" s="30" t="s">
        <v>2813</v>
      </c>
      <c r="P344" s="30" t="s">
        <v>2814</v>
      </c>
      <c r="Q344" s="100"/>
      <c r="R344" s="30" t="s">
        <v>2815</v>
      </c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2"/>
      <c r="DE344" s="92"/>
      <c r="DF344" s="92"/>
      <c r="DG344" s="92"/>
      <c r="DH344" s="92"/>
      <c r="DI344" s="92"/>
      <c r="DJ344" s="92"/>
      <c r="DK344" s="92"/>
      <c r="DL344" s="92"/>
    </row>
    <row r="345" spans="1:116" s="93" customFormat="1" ht="38.25">
      <c r="A345" s="11">
        <v>74</v>
      </c>
      <c r="B345" s="11"/>
      <c r="C345" s="30" t="s">
        <v>2816</v>
      </c>
      <c r="D345" s="34" t="s">
        <v>2817</v>
      </c>
      <c r="E345" s="34">
        <f>200+275</f>
        <v>475</v>
      </c>
      <c r="F345" s="100"/>
      <c r="G345" s="100"/>
      <c r="H345" s="31">
        <f t="shared" si="2"/>
        <v>475</v>
      </c>
      <c r="I345" s="25" t="s">
        <v>1547</v>
      </c>
      <c r="J345" s="100"/>
      <c r="K345" s="100"/>
      <c r="L345" s="100"/>
      <c r="M345" s="100"/>
      <c r="N345" s="100"/>
      <c r="O345" s="30" t="s">
        <v>2818</v>
      </c>
      <c r="P345" s="30" t="s">
        <v>2819</v>
      </c>
      <c r="Q345" s="100"/>
      <c r="R345" s="30" t="s">
        <v>342</v>
      </c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  <c r="CY345" s="92"/>
      <c r="CZ345" s="92"/>
      <c r="DA345" s="92"/>
      <c r="DB345" s="92"/>
      <c r="DC345" s="92"/>
      <c r="DD345" s="92"/>
      <c r="DE345" s="92"/>
      <c r="DF345" s="92"/>
      <c r="DG345" s="92"/>
      <c r="DH345" s="92"/>
      <c r="DI345" s="92"/>
      <c r="DJ345" s="92"/>
      <c r="DK345" s="92"/>
      <c r="DL345" s="92"/>
    </row>
    <row r="346" spans="1:116" s="93" customFormat="1" ht="38.25">
      <c r="A346" s="11">
        <v>75</v>
      </c>
      <c r="B346" s="11"/>
      <c r="C346" s="30" t="s">
        <v>2820</v>
      </c>
      <c r="D346" s="34" t="s">
        <v>2821</v>
      </c>
      <c r="E346" s="34">
        <v>3200</v>
      </c>
      <c r="F346" s="100"/>
      <c r="G346" s="100"/>
      <c r="H346" s="31">
        <f t="shared" si="2"/>
        <v>3200</v>
      </c>
      <c r="I346" s="25" t="s">
        <v>1547</v>
      </c>
      <c r="J346" s="100"/>
      <c r="K346" s="100"/>
      <c r="L346" s="100"/>
      <c r="M346" s="100"/>
      <c r="N346" s="100"/>
      <c r="O346" s="30" t="s">
        <v>2822</v>
      </c>
      <c r="P346" s="30" t="s">
        <v>2823</v>
      </c>
      <c r="Q346" s="100"/>
      <c r="R346" s="30" t="s">
        <v>342</v>
      </c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  <c r="CY346" s="92"/>
      <c r="CZ346" s="92"/>
      <c r="DA346" s="92"/>
      <c r="DB346" s="92"/>
      <c r="DC346" s="92"/>
      <c r="DD346" s="92"/>
      <c r="DE346" s="92"/>
      <c r="DF346" s="92"/>
      <c r="DG346" s="92"/>
      <c r="DH346" s="92"/>
      <c r="DI346" s="92"/>
      <c r="DJ346" s="92"/>
      <c r="DK346" s="92"/>
      <c r="DL346" s="92"/>
    </row>
    <row r="347" spans="1:116" s="93" customFormat="1" ht="51">
      <c r="A347" s="11">
        <v>76</v>
      </c>
      <c r="B347" s="11"/>
      <c r="C347" s="30" t="s">
        <v>1924</v>
      </c>
      <c r="D347" s="34" t="s">
        <v>2824</v>
      </c>
      <c r="E347" s="34">
        <v>2800</v>
      </c>
      <c r="F347" s="100"/>
      <c r="G347" s="100"/>
      <c r="H347" s="31">
        <f t="shared" si="2"/>
        <v>2800</v>
      </c>
      <c r="I347" s="25" t="s">
        <v>1547</v>
      </c>
      <c r="J347" s="100"/>
      <c r="K347" s="100"/>
      <c r="L347" s="100"/>
      <c r="M347" s="100"/>
      <c r="N347" s="100"/>
      <c r="O347" s="30" t="s">
        <v>2825</v>
      </c>
      <c r="P347" s="30" t="s">
        <v>2826</v>
      </c>
      <c r="Q347" s="100"/>
      <c r="R347" s="30" t="s">
        <v>342</v>
      </c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  <c r="CY347" s="92"/>
      <c r="CZ347" s="92"/>
      <c r="DA347" s="92"/>
      <c r="DB347" s="92"/>
      <c r="DC347" s="92"/>
      <c r="DD347" s="92"/>
      <c r="DE347" s="92"/>
      <c r="DF347" s="92"/>
      <c r="DG347" s="92"/>
      <c r="DH347" s="92"/>
      <c r="DI347" s="92"/>
      <c r="DJ347" s="92"/>
      <c r="DK347" s="92"/>
      <c r="DL347" s="92"/>
    </row>
    <row r="348" spans="1:116" s="93" customFormat="1" ht="38.25">
      <c r="A348" s="11">
        <v>77</v>
      </c>
      <c r="B348" s="11"/>
      <c r="C348" s="25" t="s">
        <v>702</v>
      </c>
      <c r="D348" s="31" t="s">
        <v>703</v>
      </c>
      <c r="E348" s="25">
        <v>3200</v>
      </c>
      <c r="F348" s="100"/>
      <c r="G348" s="100"/>
      <c r="H348" s="31">
        <f t="shared" si="2"/>
        <v>3200</v>
      </c>
      <c r="I348" s="25" t="s">
        <v>1547</v>
      </c>
      <c r="J348" s="100"/>
      <c r="K348" s="100"/>
      <c r="L348" s="100"/>
      <c r="M348" s="100"/>
      <c r="N348" s="100"/>
      <c r="O348" s="25" t="s">
        <v>704</v>
      </c>
      <c r="P348" s="25" t="s">
        <v>705</v>
      </c>
      <c r="Q348" s="25"/>
      <c r="R348" s="25" t="s">
        <v>706</v>
      </c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  <c r="CY348" s="92"/>
      <c r="CZ348" s="92"/>
      <c r="DA348" s="92"/>
      <c r="DB348" s="92"/>
      <c r="DC348" s="92"/>
      <c r="DD348" s="92"/>
      <c r="DE348" s="92"/>
      <c r="DF348" s="92"/>
      <c r="DG348" s="92"/>
      <c r="DH348" s="92"/>
      <c r="DI348" s="92"/>
      <c r="DJ348" s="92"/>
      <c r="DK348" s="92"/>
      <c r="DL348" s="92"/>
    </row>
    <row r="349" spans="1:116" s="93" customFormat="1" ht="76.5">
      <c r="A349" s="11">
        <v>78</v>
      </c>
      <c r="B349" s="11"/>
      <c r="C349" s="25" t="s">
        <v>707</v>
      </c>
      <c r="D349" s="31" t="s">
        <v>708</v>
      </c>
      <c r="E349" s="25">
        <f>1869+200</f>
        <v>2069</v>
      </c>
      <c r="F349" s="100"/>
      <c r="G349" s="100"/>
      <c r="H349" s="31">
        <f t="shared" si="2"/>
        <v>2069</v>
      </c>
      <c r="I349" s="25" t="s">
        <v>1547</v>
      </c>
      <c r="J349" s="100"/>
      <c r="K349" s="100"/>
      <c r="L349" s="100"/>
      <c r="M349" s="100"/>
      <c r="N349" s="100"/>
      <c r="O349" s="25" t="s">
        <v>709</v>
      </c>
      <c r="P349" s="25" t="s">
        <v>710</v>
      </c>
      <c r="Q349" s="25"/>
      <c r="R349" s="25" t="s">
        <v>711</v>
      </c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  <c r="CY349" s="92"/>
      <c r="CZ349" s="92"/>
      <c r="DA349" s="92"/>
      <c r="DB349" s="92"/>
      <c r="DC349" s="92"/>
      <c r="DD349" s="92"/>
      <c r="DE349" s="92"/>
      <c r="DF349" s="92"/>
      <c r="DG349" s="92"/>
      <c r="DH349" s="92"/>
      <c r="DI349" s="92"/>
      <c r="DJ349" s="92"/>
      <c r="DK349" s="92"/>
      <c r="DL349" s="92"/>
    </row>
    <row r="350" spans="1:116" s="93" customFormat="1" ht="38.25">
      <c r="A350" s="11">
        <v>79</v>
      </c>
      <c r="B350" s="11"/>
      <c r="C350" s="33" t="s">
        <v>2338</v>
      </c>
      <c r="D350" s="34" t="s">
        <v>2339</v>
      </c>
      <c r="E350" s="34">
        <v>5000</v>
      </c>
      <c r="F350" s="100"/>
      <c r="G350" s="100"/>
      <c r="H350" s="31">
        <f t="shared" si="2"/>
        <v>5000</v>
      </c>
      <c r="I350" s="25" t="s">
        <v>1547</v>
      </c>
      <c r="J350" s="100"/>
      <c r="K350" s="100"/>
      <c r="L350" s="100"/>
      <c r="M350" s="100"/>
      <c r="N350" s="100"/>
      <c r="O350" s="33" t="s">
        <v>2340</v>
      </c>
      <c r="P350" s="33" t="s">
        <v>2341</v>
      </c>
      <c r="Q350" s="100"/>
      <c r="R350" s="30" t="s">
        <v>2342</v>
      </c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  <c r="CZ350" s="92"/>
      <c r="DA350" s="92"/>
      <c r="DB350" s="92"/>
      <c r="DC350" s="92"/>
      <c r="DD350" s="92"/>
      <c r="DE350" s="92"/>
      <c r="DF350" s="92"/>
      <c r="DG350" s="92"/>
      <c r="DH350" s="92"/>
      <c r="DI350" s="92"/>
      <c r="DJ350" s="92"/>
      <c r="DK350" s="92"/>
      <c r="DL350" s="92"/>
    </row>
    <row r="351" spans="1:116" s="93" customFormat="1" ht="63.75">
      <c r="A351" s="11">
        <v>80</v>
      </c>
      <c r="B351" s="11"/>
      <c r="C351" s="33" t="s">
        <v>2343</v>
      </c>
      <c r="D351" s="34" t="s">
        <v>2827</v>
      </c>
      <c r="E351" s="34">
        <v>5200</v>
      </c>
      <c r="F351" s="100"/>
      <c r="G351" s="100"/>
      <c r="H351" s="31">
        <f t="shared" si="2"/>
        <v>5200</v>
      </c>
      <c r="I351" s="25" t="s">
        <v>1547</v>
      </c>
      <c r="J351" s="100"/>
      <c r="K351" s="100"/>
      <c r="L351" s="100"/>
      <c r="M351" s="100"/>
      <c r="N351" s="100"/>
      <c r="O351" s="33" t="s">
        <v>2344</v>
      </c>
      <c r="P351" s="33" t="s">
        <v>2345</v>
      </c>
      <c r="Q351" s="100"/>
      <c r="R351" s="30" t="s">
        <v>2346</v>
      </c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  <c r="CZ351" s="92"/>
      <c r="DA351" s="92"/>
      <c r="DB351" s="92"/>
      <c r="DC351" s="92"/>
      <c r="DD351" s="92"/>
      <c r="DE351" s="92"/>
      <c r="DF351" s="92"/>
      <c r="DG351" s="92"/>
      <c r="DH351" s="92"/>
      <c r="DI351" s="92"/>
      <c r="DJ351" s="92"/>
      <c r="DK351" s="92"/>
      <c r="DL351" s="92"/>
    </row>
    <row r="352" spans="1:116" s="93" customFormat="1" ht="63.75">
      <c r="A352" s="11">
        <v>81</v>
      </c>
      <c r="B352" s="11"/>
      <c r="C352" s="30" t="s">
        <v>2347</v>
      </c>
      <c r="D352" s="34" t="s">
        <v>2828</v>
      </c>
      <c r="E352" s="34">
        <v>4912</v>
      </c>
      <c r="F352" s="100"/>
      <c r="G352" s="100"/>
      <c r="H352" s="31">
        <f t="shared" si="2"/>
        <v>4912</v>
      </c>
      <c r="I352" s="25" t="s">
        <v>1547</v>
      </c>
      <c r="J352" s="100"/>
      <c r="K352" s="100"/>
      <c r="L352" s="100"/>
      <c r="M352" s="100"/>
      <c r="N352" s="100"/>
      <c r="O352" s="33" t="s">
        <v>2348</v>
      </c>
      <c r="P352" s="30" t="s">
        <v>2349</v>
      </c>
      <c r="Q352" s="100"/>
      <c r="R352" s="30" t="s">
        <v>711</v>
      </c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  <c r="CZ352" s="92"/>
      <c r="DA352" s="92"/>
      <c r="DB352" s="92"/>
      <c r="DC352" s="92"/>
      <c r="DD352" s="92"/>
      <c r="DE352" s="92"/>
      <c r="DF352" s="92"/>
      <c r="DG352" s="92"/>
      <c r="DH352" s="92"/>
      <c r="DI352" s="92"/>
      <c r="DJ352" s="92"/>
      <c r="DK352" s="92"/>
      <c r="DL352" s="92"/>
    </row>
    <row r="353" spans="1:116" s="93" customFormat="1" ht="76.5">
      <c r="A353" s="11">
        <v>82</v>
      </c>
      <c r="B353" s="11"/>
      <c r="C353" s="30" t="s">
        <v>2350</v>
      </c>
      <c r="D353" s="34" t="s">
        <v>2829</v>
      </c>
      <c r="E353" s="34">
        <v>27500</v>
      </c>
      <c r="F353" s="100"/>
      <c r="G353" s="100"/>
      <c r="H353" s="31">
        <f t="shared" si="2"/>
        <v>27500</v>
      </c>
      <c r="I353" s="25" t="s">
        <v>1547</v>
      </c>
      <c r="J353" s="100"/>
      <c r="K353" s="100"/>
      <c r="L353" s="100"/>
      <c r="M353" s="100"/>
      <c r="N353" s="100"/>
      <c r="O353" s="33" t="s">
        <v>2351</v>
      </c>
      <c r="P353" s="30" t="s">
        <v>2352</v>
      </c>
      <c r="Q353" s="100"/>
      <c r="R353" s="30" t="s">
        <v>2353</v>
      </c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  <c r="CY353" s="92"/>
      <c r="CZ353" s="92"/>
      <c r="DA353" s="92"/>
      <c r="DB353" s="92"/>
      <c r="DC353" s="92"/>
      <c r="DD353" s="92"/>
      <c r="DE353" s="92"/>
      <c r="DF353" s="92"/>
      <c r="DG353" s="92"/>
      <c r="DH353" s="92"/>
      <c r="DI353" s="92"/>
      <c r="DJ353" s="92"/>
      <c r="DK353" s="92"/>
      <c r="DL353" s="92"/>
    </row>
    <row r="354" spans="1:116" s="93" customFormat="1" ht="51">
      <c r="A354" s="11">
        <v>83</v>
      </c>
      <c r="B354" s="11"/>
      <c r="C354" s="30" t="s">
        <v>2354</v>
      </c>
      <c r="D354" s="34" t="s">
        <v>2830</v>
      </c>
      <c r="E354" s="34">
        <v>908</v>
      </c>
      <c r="F354" s="100"/>
      <c r="G354" s="100"/>
      <c r="H354" s="31">
        <f t="shared" si="2"/>
        <v>908</v>
      </c>
      <c r="I354" s="25" t="s">
        <v>1547</v>
      </c>
      <c r="J354" s="100"/>
      <c r="K354" s="100"/>
      <c r="L354" s="100"/>
      <c r="M354" s="100"/>
      <c r="N354" s="100"/>
      <c r="O354" s="30" t="s">
        <v>2355</v>
      </c>
      <c r="P354" s="30" t="s">
        <v>2356</v>
      </c>
      <c r="Q354" s="100"/>
      <c r="R354" s="30" t="s">
        <v>701</v>
      </c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</row>
    <row r="355" spans="1:116" s="93" customFormat="1" ht="76.5">
      <c r="A355" s="11">
        <v>84</v>
      </c>
      <c r="B355" s="11"/>
      <c r="C355" s="30" t="s">
        <v>2357</v>
      </c>
      <c r="D355" s="34" t="s">
        <v>2831</v>
      </c>
      <c r="E355" s="34">
        <v>3050</v>
      </c>
      <c r="F355" s="100"/>
      <c r="G355" s="100"/>
      <c r="H355" s="31">
        <f t="shared" si="2"/>
        <v>3050</v>
      </c>
      <c r="I355" s="25" t="s">
        <v>1547</v>
      </c>
      <c r="J355" s="100"/>
      <c r="K355" s="100"/>
      <c r="L355" s="100"/>
      <c r="M355" s="100"/>
      <c r="N355" s="100"/>
      <c r="O355" s="30" t="s">
        <v>2358</v>
      </c>
      <c r="P355" s="30" t="s">
        <v>2359</v>
      </c>
      <c r="Q355" s="100"/>
      <c r="R355" s="30" t="s">
        <v>701</v>
      </c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</row>
    <row r="356" spans="1:116" s="93" customFormat="1" ht="45.75" customHeight="1">
      <c r="A356" s="11">
        <v>85</v>
      </c>
      <c r="B356" s="11"/>
      <c r="C356" s="24" t="s">
        <v>2360</v>
      </c>
      <c r="D356" s="34" t="s">
        <v>2832</v>
      </c>
      <c r="E356" s="34">
        <v>1200</v>
      </c>
      <c r="F356" s="100"/>
      <c r="G356" s="100"/>
      <c r="H356" s="31">
        <f t="shared" si="2"/>
        <v>1200</v>
      </c>
      <c r="I356" s="25" t="s">
        <v>1547</v>
      </c>
      <c r="J356" s="100"/>
      <c r="K356" s="100"/>
      <c r="L356" s="100"/>
      <c r="M356" s="100"/>
      <c r="N356" s="100"/>
      <c r="O356" s="30" t="s">
        <v>2361</v>
      </c>
      <c r="P356" s="24" t="s">
        <v>2362</v>
      </c>
      <c r="Q356" s="100"/>
      <c r="R356" s="30" t="s">
        <v>2363</v>
      </c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2"/>
      <c r="DE356" s="92"/>
      <c r="DF356" s="92"/>
      <c r="DG356" s="92"/>
      <c r="DH356" s="92"/>
      <c r="DI356" s="92"/>
      <c r="DJ356" s="92"/>
      <c r="DK356" s="92"/>
      <c r="DL356" s="92"/>
    </row>
    <row r="357" spans="1:116" s="93" customFormat="1" ht="38.25">
      <c r="A357" s="11">
        <v>86</v>
      </c>
      <c r="B357" s="11"/>
      <c r="C357" s="30" t="s">
        <v>2364</v>
      </c>
      <c r="D357" s="34" t="s">
        <v>2833</v>
      </c>
      <c r="E357" s="34">
        <v>1375</v>
      </c>
      <c r="F357" s="100"/>
      <c r="G357" s="100"/>
      <c r="H357" s="31">
        <f t="shared" si="2"/>
        <v>1375</v>
      </c>
      <c r="I357" s="25" t="s">
        <v>1547</v>
      </c>
      <c r="J357" s="100"/>
      <c r="K357" s="100"/>
      <c r="L357" s="100"/>
      <c r="M357" s="100"/>
      <c r="N357" s="100"/>
      <c r="O357" s="35" t="s">
        <v>2365</v>
      </c>
      <c r="P357" s="30" t="s">
        <v>2366</v>
      </c>
      <c r="Q357" s="100"/>
      <c r="R357" s="30" t="s">
        <v>701</v>
      </c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</row>
    <row r="358" spans="1:116" s="93" customFormat="1" ht="51">
      <c r="A358" s="11">
        <v>87</v>
      </c>
      <c r="B358" s="11"/>
      <c r="C358" s="30" t="s">
        <v>2367</v>
      </c>
      <c r="D358" s="34" t="s">
        <v>2834</v>
      </c>
      <c r="E358" s="34">
        <v>600</v>
      </c>
      <c r="F358" s="100"/>
      <c r="G358" s="100"/>
      <c r="H358" s="31">
        <f t="shared" si="2"/>
        <v>600</v>
      </c>
      <c r="I358" s="25" t="s">
        <v>1547</v>
      </c>
      <c r="J358" s="100"/>
      <c r="K358" s="100"/>
      <c r="L358" s="100"/>
      <c r="M358" s="100"/>
      <c r="N358" s="100"/>
      <c r="O358" s="30" t="s">
        <v>2368</v>
      </c>
      <c r="P358" s="30" t="s">
        <v>2369</v>
      </c>
      <c r="Q358" s="100"/>
      <c r="R358" s="30" t="s">
        <v>701</v>
      </c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</row>
    <row r="359" spans="1:116" s="93" customFormat="1" ht="38.25">
      <c r="A359" s="11">
        <v>88</v>
      </c>
      <c r="B359" s="11"/>
      <c r="C359" s="36" t="s">
        <v>2370</v>
      </c>
      <c r="D359" s="31" t="s">
        <v>2835</v>
      </c>
      <c r="E359" s="34">
        <v>2887</v>
      </c>
      <c r="F359" s="31"/>
      <c r="G359" s="31"/>
      <c r="H359" s="31">
        <f t="shared" si="2"/>
        <v>2887</v>
      </c>
      <c r="I359" s="25" t="s">
        <v>1547</v>
      </c>
      <c r="J359" s="25"/>
      <c r="K359" s="25"/>
      <c r="L359" s="25"/>
      <c r="M359" s="25"/>
      <c r="N359" s="25"/>
      <c r="O359" s="30" t="s">
        <v>2372</v>
      </c>
      <c r="P359" s="30" t="s">
        <v>2373</v>
      </c>
      <c r="Q359" s="25"/>
      <c r="R359" s="30" t="s">
        <v>701</v>
      </c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</row>
    <row r="360" spans="1:116" s="93" customFormat="1" ht="76.5">
      <c r="A360" s="11">
        <v>89</v>
      </c>
      <c r="B360" s="11"/>
      <c r="C360" s="32" t="s">
        <v>2374</v>
      </c>
      <c r="D360" s="31" t="s">
        <v>2836</v>
      </c>
      <c r="E360" s="34">
        <v>1461</v>
      </c>
      <c r="F360" s="31"/>
      <c r="G360" s="31"/>
      <c r="H360" s="31">
        <f t="shared" si="2"/>
        <v>1461</v>
      </c>
      <c r="I360" s="25" t="s">
        <v>1547</v>
      </c>
      <c r="J360" s="25"/>
      <c r="K360" s="25"/>
      <c r="L360" s="25"/>
      <c r="M360" s="25"/>
      <c r="N360" s="25"/>
      <c r="O360" s="30" t="s">
        <v>2375</v>
      </c>
      <c r="P360" s="30" t="s">
        <v>2376</v>
      </c>
      <c r="Q360" s="25"/>
      <c r="R360" s="30" t="s">
        <v>701</v>
      </c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</row>
    <row r="361" spans="1:116" s="93" customFormat="1" ht="38.25">
      <c r="A361" s="11">
        <v>90</v>
      </c>
      <c r="B361" s="11"/>
      <c r="C361" s="32" t="s">
        <v>2377</v>
      </c>
      <c r="D361" s="31" t="s">
        <v>2836</v>
      </c>
      <c r="E361" s="34">
        <v>910</v>
      </c>
      <c r="F361" s="31"/>
      <c r="G361" s="31"/>
      <c r="H361" s="31">
        <f t="shared" si="2"/>
        <v>910</v>
      </c>
      <c r="I361" s="25" t="s">
        <v>1547</v>
      </c>
      <c r="J361" s="25"/>
      <c r="K361" s="25"/>
      <c r="L361" s="25"/>
      <c r="M361" s="25"/>
      <c r="N361" s="25"/>
      <c r="O361" s="30" t="s">
        <v>2378</v>
      </c>
      <c r="P361" s="30" t="s">
        <v>2379</v>
      </c>
      <c r="Q361" s="25"/>
      <c r="R361" s="30" t="s">
        <v>701</v>
      </c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</row>
    <row r="362" spans="1:116" s="93" customFormat="1" ht="38.25">
      <c r="A362" s="11">
        <v>91</v>
      </c>
      <c r="B362" s="11"/>
      <c r="C362" s="32" t="s">
        <v>2377</v>
      </c>
      <c r="D362" s="31" t="s">
        <v>2836</v>
      </c>
      <c r="E362" s="34">
        <v>1300</v>
      </c>
      <c r="F362" s="31"/>
      <c r="G362" s="31"/>
      <c r="H362" s="31">
        <f t="shared" si="2"/>
        <v>1300</v>
      </c>
      <c r="I362" s="25" t="s">
        <v>1547</v>
      </c>
      <c r="J362" s="25"/>
      <c r="K362" s="25"/>
      <c r="L362" s="25"/>
      <c r="M362" s="25"/>
      <c r="N362" s="25"/>
      <c r="O362" s="30" t="s">
        <v>2380</v>
      </c>
      <c r="P362" s="30" t="s">
        <v>2381</v>
      </c>
      <c r="Q362" s="25"/>
      <c r="R362" s="30" t="s">
        <v>701</v>
      </c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</row>
    <row r="363" spans="1:116" s="93" customFormat="1" ht="38.25">
      <c r="A363" s="11">
        <v>92</v>
      </c>
      <c r="B363" s="11"/>
      <c r="C363" s="37" t="s">
        <v>2382</v>
      </c>
      <c r="D363" s="31" t="s">
        <v>2837</v>
      </c>
      <c r="E363" s="34">
        <v>900</v>
      </c>
      <c r="F363" s="31"/>
      <c r="G363" s="31"/>
      <c r="H363" s="31">
        <f t="shared" si="2"/>
        <v>900</v>
      </c>
      <c r="I363" s="25" t="s">
        <v>1547</v>
      </c>
      <c r="J363" s="25"/>
      <c r="K363" s="25"/>
      <c r="L363" s="25"/>
      <c r="M363" s="25"/>
      <c r="N363" s="25"/>
      <c r="O363" s="24" t="s">
        <v>2383</v>
      </c>
      <c r="P363" s="24" t="s">
        <v>2384</v>
      </c>
      <c r="Q363" s="25"/>
      <c r="R363" s="30" t="s">
        <v>2353</v>
      </c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</row>
    <row r="364" spans="1:116" s="93" customFormat="1" ht="51">
      <c r="A364" s="11">
        <v>93</v>
      </c>
      <c r="B364" s="11"/>
      <c r="C364" s="32" t="s">
        <v>2385</v>
      </c>
      <c r="D364" s="31" t="s">
        <v>2838</v>
      </c>
      <c r="E364" s="34">
        <v>42000</v>
      </c>
      <c r="F364" s="31"/>
      <c r="G364" s="31"/>
      <c r="H364" s="31">
        <f t="shared" si="2"/>
        <v>42000</v>
      </c>
      <c r="I364" s="25" t="s">
        <v>1547</v>
      </c>
      <c r="J364" s="25"/>
      <c r="K364" s="25"/>
      <c r="L364" s="25"/>
      <c r="M364" s="25"/>
      <c r="N364" s="25"/>
      <c r="O364" s="30" t="s">
        <v>2387</v>
      </c>
      <c r="P364" s="30" t="s">
        <v>2388</v>
      </c>
      <c r="Q364" s="25"/>
      <c r="R364" s="30" t="s">
        <v>701</v>
      </c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</row>
    <row r="365" spans="1:116" s="93" customFormat="1" ht="76.5">
      <c r="A365" s="11">
        <v>94</v>
      </c>
      <c r="B365" s="11"/>
      <c r="C365" s="32" t="s">
        <v>2389</v>
      </c>
      <c r="D365" s="31" t="s">
        <v>2371</v>
      </c>
      <c r="E365" s="34">
        <f>4506+1795</f>
        <v>6301</v>
      </c>
      <c r="F365" s="31"/>
      <c r="G365" s="31"/>
      <c r="H365" s="31">
        <f t="shared" si="2"/>
        <v>6301</v>
      </c>
      <c r="I365" s="25" t="s">
        <v>1547</v>
      </c>
      <c r="J365" s="25"/>
      <c r="K365" s="25"/>
      <c r="L365" s="25"/>
      <c r="M365" s="25"/>
      <c r="N365" s="25"/>
      <c r="O365" s="30" t="s">
        <v>2390</v>
      </c>
      <c r="P365" s="30" t="s">
        <v>2391</v>
      </c>
      <c r="Q365" s="25"/>
      <c r="R365" s="30" t="s">
        <v>2392</v>
      </c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</row>
    <row r="366" spans="1:116" s="93" customFormat="1" ht="76.5">
      <c r="A366" s="11">
        <v>95</v>
      </c>
      <c r="B366" s="11"/>
      <c r="C366" s="32" t="s">
        <v>2393</v>
      </c>
      <c r="D366" s="31" t="s">
        <v>2394</v>
      </c>
      <c r="E366" s="34">
        <v>3877</v>
      </c>
      <c r="F366" s="31"/>
      <c r="G366" s="31"/>
      <c r="H366" s="31">
        <f t="shared" si="2"/>
        <v>3877</v>
      </c>
      <c r="I366" s="25" t="s">
        <v>1547</v>
      </c>
      <c r="J366" s="25"/>
      <c r="K366" s="25"/>
      <c r="L366" s="25"/>
      <c r="M366" s="25"/>
      <c r="N366" s="25"/>
      <c r="O366" s="30" t="s">
        <v>2395</v>
      </c>
      <c r="P366" s="30" t="s">
        <v>2396</v>
      </c>
      <c r="Q366" s="25"/>
      <c r="R366" s="30" t="s">
        <v>2397</v>
      </c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</row>
    <row r="367" spans="1:116" s="93" customFormat="1" ht="38.25">
      <c r="A367" s="11">
        <v>96</v>
      </c>
      <c r="B367" s="11"/>
      <c r="C367" s="32" t="s">
        <v>2398</v>
      </c>
      <c r="D367" s="31" t="s">
        <v>2399</v>
      </c>
      <c r="E367" s="34">
        <v>400</v>
      </c>
      <c r="F367" s="31"/>
      <c r="G367" s="31"/>
      <c r="H367" s="31">
        <f t="shared" si="2"/>
        <v>400</v>
      </c>
      <c r="I367" s="25" t="s">
        <v>1547</v>
      </c>
      <c r="J367" s="25"/>
      <c r="K367" s="25"/>
      <c r="L367" s="25"/>
      <c r="M367" s="25"/>
      <c r="N367" s="25"/>
      <c r="O367" s="30" t="s">
        <v>2400</v>
      </c>
      <c r="P367" s="30" t="s">
        <v>2401</v>
      </c>
      <c r="Q367" s="25"/>
      <c r="R367" s="30" t="s">
        <v>2312</v>
      </c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</row>
    <row r="368" spans="1:116" s="93" customFormat="1" ht="76.5">
      <c r="A368" s="11">
        <v>97</v>
      </c>
      <c r="B368" s="11"/>
      <c r="C368" s="32" t="s">
        <v>2398</v>
      </c>
      <c r="D368" s="31" t="s">
        <v>2399</v>
      </c>
      <c r="E368" s="34">
        <f>200+1049</f>
        <v>1249</v>
      </c>
      <c r="F368" s="31"/>
      <c r="G368" s="31"/>
      <c r="H368" s="31">
        <f t="shared" si="2"/>
        <v>1249</v>
      </c>
      <c r="I368" s="25" t="s">
        <v>1547</v>
      </c>
      <c r="J368" s="25"/>
      <c r="K368" s="25"/>
      <c r="L368" s="25"/>
      <c r="M368" s="25"/>
      <c r="N368" s="25"/>
      <c r="O368" s="30" t="s">
        <v>2402</v>
      </c>
      <c r="P368" s="30" t="s">
        <v>2403</v>
      </c>
      <c r="Q368" s="25"/>
      <c r="R368" s="30" t="s">
        <v>2312</v>
      </c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</row>
    <row r="369" spans="1:116" s="93" customFormat="1" ht="76.5">
      <c r="A369" s="11">
        <v>98</v>
      </c>
      <c r="B369" s="11"/>
      <c r="C369" s="32" t="s">
        <v>2404</v>
      </c>
      <c r="D369" s="31" t="s">
        <v>2371</v>
      </c>
      <c r="E369" s="34">
        <v>4000</v>
      </c>
      <c r="F369" s="31"/>
      <c r="G369" s="31"/>
      <c r="H369" s="31">
        <f t="shared" si="2"/>
        <v>4000</v>
      </c>
      <c r="I369" s="25" t="s">
        <v>1547</v>
      </c>
      <c r="J369" s="25"/>
      <c r="K369" s="25"/>
      <c r="L369" s="25"/>
      <c r="M369" s="25"/>
      <c r="N369" s="25"/>
      <c r="O369" s="30" t="s">
        <v>2405</v>
      </c>
      <c r="P369" s="30" t="s">
        <v>2406</v>
      </c>
      <c r="Q369" s="25"/>
      <c r="R369" s="30" t="s">
        <v>2493</v>
      </c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</row>
    <row r="370" spans="1:116" s="93" customFormat="1" ht="89.25">
      <c r="A370" s="11">
        <v>99</v>
      </c>
      <c r="B370" s="11"/>
      <c r="C370" s="32" t="s">
        <v>2407</v>
      </c>
      <c r="D370" s="31" t="s">
        <v>2371</v>
      </c>
      <c r="E370" s="34">
        <v>10200</v>
      </c>
      <c r="F370" s="31"/>
      <c r="G370" s="31"/>
      <c r="H370" s="31">
        <f t="shared" si="2"/>
        <v>10200</v>
      </c>
      <c r="I370" s="25" t="s">
        <v>1547</v>
      </c>
      <c r="J370" s="25"/>
      <c r="K370" s="25"/>
      <c r="L370" s="25"/>
      <c r="M370" s="25"/>
      <c r="N370" s="25"/>
      <c r="O370" s="30" t="s">
        <v>2408</v>
      </c>
      <c r="P370" s="30" t="s">
        <v>2409</v>
      </c>
      <c r="Q370" s="25"/>
      <c r="R370" s="30" t="s">
        <v>2410</v>
      </c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</row>
    <row r="371" spans="1:116" s="93" customFormat="1" ht="38.25">
      <c r="A371" s="11">
        <v>100</v>
      </c>
      <c r="B371" s="11"/>
      <c r="C371" s="32" t="s">
        <v>2411</v>
      </c>
      <c r="D371" s="31" t="s">
        <v>2386</v>
      </c>
      <c r="E371" s="34">
        <v>1510</v>
      </c>
      <c r="F371" s="31"/>
      <c r="G371" s="31"/>
      <c r="H371" s="31">
        <f t="shared" si="2"/>
        <v>1510</v>
      </c>
      <c r="I371" s="25" t="s">
        <v>1547</v>
      </c>
      <c r="J371" s="25"/>
      <c r="K371" s="25"/>
      <c r="L371" s="25"/>
      <c r="M371" s="25"/>
      <c r="N371" s="25"/>
      <c r="O371" s="30" t="s">
        <v>2412</v>
      </c>
      <c r="P371" s="30" t="s">
        <v>2413</v>
      </c>
      <c r="Q371" s="25"/>
      <c r="R371" s="30" t="s">
        <v>2527</v>
      </c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</row>
    <row r="372" spans="1:116" s="93" customFormat="1" ht="38.25">
      <c r="A372" s="11">
        <v>101</v>
      </c>
      <c r="B372" s="11"/>
      <c r="C372" s="32" t="s">
        <v>2414</v>
      </c>
      <c r="D372" s="31" t="s">
        <v>2399</v>
      </c>
      <c r="E372" s="34">
        <v>1681</v>
      </c>
      <c r="F372" s="31"/>
      <c r="G372" s="31"/>
      <c r="H372" s="31">
        <f t="shared" si="2"/>
        <v>1681</v>
      </c>
      <c r="I372" s="25" t="s">
        <v>1547</v>
      </c>
      <c r="J372" s="25"/>
      <c r="K372" s="25"/>
      <c r="L372" s="25"/>
      <c r="M372" s="25"/>
      <c r="N372" s="25"/>
      <c r="O372" s="30" t="s">
        <v>2415</v>
      </c>
      <c r="P372" s="30" t="s">
        <v>2416</v>
      </c>
      <c r="Q372" s="25"/>
      <c r="R372" s="30" t="s">
        <v>2527</v>
      </c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</row>
    <row r="373" spans="1:116" s="93" customFormat="1" ht="38.25">
      <c r="A373" s="11">
        <v>102</v>
      </c>
      <c r="B373" s="11"/>
      <c r="C373" s="32" t="s">
        <v>2417</v>
      </c>
      <c r="D373" s="31" t="s">
        <v>2371</v>
      </c>
      <c r="E373" s="34">
        <f>3829+3373</f>
        <v>7202</v>
      </c>
      <c r="F373" s="31"/>
      <c r="G373" s="31"/>
      <c r="H373" s="31">
        <f t="shared" si="2"/>
        <v>7202</v>
      </c>
      <c r="I373" s="25" t="s">
        <v>1547</v>
      </c>
      <c r="J373" s="25"/>
      <c r="K373" s="25"/>
      <c r="L373" s="25"/>
      <c r="M373" s="25"/>
      <c r="N373" s="25"/>
      <c r="O373" s="30" t="s">
        <v>2418</v>
      </c>
      <c r="P373" s="30" t="s">
        <v>2419</v>
      </c>
      <c r="Q373" s="25"/>
      <c r="R373" s="30" t="s">
        <v>2420</v>
      </c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</row>
    <row r="374" spans="1:116" s="93" customFormat="1" ht="38.25">
      <c r="A374" s="11">
        <v>103</v>
      </c>
      <c r="B374" s="11"/>
      <c r="C374" s="32" t="s">
        <v>2421</v>
      </c>
      <c r="D374" s="31" t="s">
        <v>2422</v>
      </c>
      <c r="E374" s="34">
        <v>13830</v>
      </c>
      <c r="F374" s="31"/>
      <c r="G374" s="31"/>
      <c r="H374" s="31">
        <f t="shared" si="2"/>
        <v>13830</v>
      </c>
      <c r="I374" s="25" t="s">
        <v>1547</v>
      </c>
      <c r="J374" s="25"/>
      <c r="K374" s="25"/>
      <c r="L374" s="25"/>
      <c r="M374" s="25"/>
      <c r="N374" s="25"/>
      <c r="O374" s="30" t="s">
        <v>2423</v>
      </c>
      <c r="P374" s="30" t="s">
        <v>2424</v>
      </c>
      <c r="Q374" s="25"/>
      <c r="R374" s="30" t="s">
        <v>2420</v>
      </c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</row>
    <row r="375" spans="1:116" s="93" customFormat="1" ht="191.25">
      <c r="A375" s="11">
        <v>104</v>
      </c>
      <c r="B375" s="11"/>
      <c r="C375" s="32" t="s">
        <v>2425</v>
      </c>
      <c r="D375" s="31" t="s">
        <v>2426</v>
      </c>
      <c r="E375" s="34">
        <f>200+112000+3990000</f>
        <v>4102200</v>
      </c>
      <c r="F375" s="31"/>
      <c r="G375" s="31"/>
      <c r="H375" s="31">
        <f t="shared" si="2"/>
        <v>4102200</v>
      </c>
      <c r="I375" s="25" t="s">
        <v>1547</v>
      </c>
      <c r="J375" s="25"/>
      <c r="K375" s="25"/>
      <c r="L375" s="25"/>
      <c r="M375" s="25"/>
      <c r="N375" s="25"/>
      <c r="O375" s="30" t="s">
        <v>2427</v>
      </c>
      <c r="P375" s="30" t="s">
        <v>2428</v>
      </c>
      <c r="Q375" s="25"/>
      <c r="R375" s="30" t="s">
        <v>2429</v>
      </c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</row>
    <row r="376" spans="1:116" s="93" customFormat="1" ht="191.25">
      <c r="A376" s="11">
        <v>105</v>
      </c>
      <c r="B376" s="11"/>
      <c r="C376" s="32" t="s">
        <v>2430</v>
      </c>
      <c r="D376" s="31" t="s">
        <v>2431</v>
      </c>
      <c r="E376" s="34">
        <f>200+3000+200+150+2200+3200</f>
        <v>8950</v>
      </c>
      <c r="F376" s="31"/>
      <c r="G376" s="31"/>
      <c r="H376" s="31">
        <f t="shared" si="2"/>
        <v>8950</v>
      </c>
      <c r="I376" s="25" t="s">
        <v>1547</v>
      </c>
      <c r="J376" s="25"/>
      <c r="K376" s="25"/>
      <c r="L376" s="25"/>
      <c r="M376" s="25"/>
      <c r="N376" s="25"/>
      <c r="O376" s="30" t="s">
        <v>2432</v>
      </c>
      <c r="P376" s="30" t="s">
        <v>2433</v>
      </c>
      <c r="Q376" s="25"/>
      <c r="R376" s="30" t="s">
        <v>2434</v>
      </c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</row>
    <row r="377" spans="1:116" s="93" customFormat="1" ht="63.75">
      <c r="A377" s="11">
        <v>106</v>
      </c>
      <c r="B377" s="11"/>
      <c r="C377" s="32" t="s">
        <v>2435</v>
      </c>
      <c r="D377" s="31" t="s">
        <v>2371</v>
      </c>
      <c r="E377" s="34">
        <v>1600</v>
      </c>
      <c r="F377" s="31"/>
      <c r="G377" s="31"/>
      <c r="H377" s="31">
        <f t="shared" si="2"/>
        <v>1600</v>
      </c>
      <c r="I377" s="25" t="s">
        <v>1547</v>
      </c>
      <c r="J377" s="25"/>
      <c r="K377" s="25"/>
      <c r="L377" s="25"/>
      <c r="M377" s="25"/>
      <c r="N377" s="25"/>
      <c r="O377" s="30" t="s">
        <v>2436</v>
      </c>
      <c r="P377" s="30" t="s">
        <v>2437</v>
      </c>
      <c r="Q377" s="25"/>
      <c r="R377" s="30" t="s">
        <v>2438</v>
      </c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</row>
    <row r="378" spans="1:116" s="93" customFormat="1" ht="38.25">
      <c r="A378" s="11">
        <v>107</v>
      </c>
      <c r="B378" s="11"/>
      <c r="C378" s="32" t="s">
        <v>2439</v>
      </c>
      <c r="D378" s="31" t="s">
        <v>2386</v>
      </c>
      <c r="E378" s="34">
        <v>12300</v>
      </c>
      <c r="F378" s="31"/>
      <c r="G378" s="31"/>
      <c r="H378" s="31">
        <f t="shared" si="2"/>
        <v>12300</v>
      </c>
      <c r="I378" s="25" t="s">
        <v>1547</v>
      </c>
      <c r="J378" s="25"/>
      <c r="K378" s="25"/>
      <c r="L378" s="25"/>
      <c r="M378" s="25"/>
      <c r="N378" s="25"/>
      <c r="O378" s="30" t="s">
        <v>2440</v>
      </c>
      <c r="P378" s="30" t="s">
        <v>2441</v>
      </c>
      <c r="Q378" s="25"/>
      <c r="R378" s="30" t="s">
        <v>2442</v>
      </c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</row>
    <row r="379" spans="1:116" s="93" customFormat="1" ht="38.25">
      <c r="A379" s="11">
        <v>108</v>
      </c>
      <c r="B379" s="11"/>
      <c r="C379" s="32" t="s">
        <v>2443</v>
      </c>
      <c r="D379" s="31" t="s">
        <v>2371</v>
      </c>
      <c r="E379" s="34">
        <v>2644</v>
      </c>
      <c r="F379" s="31"/>
      <c r="G379" s="31"/>
      <c r="H379" s="31">
        <f t="shared" si="2"/>
        <v>2644</v>
      </c>
      <c r="I379" s="25" t="s">
        <v>1547</v>
      </c>
      <c r="J379" s="25"/>
      <c r="K379" s="25"/>
      <c r="L379" s="25"/>
      <c r="M379" s="25"/>
      <c r="N379" s="25"/>
      <c r="O379" s="30" t="s">
        <v>2444</v>
      </c>
      <c r="P379" s="30" t="s">
        <v>2445</v>
      </c>
      <c r="Q379" s="25"/>
      <c r="R379" s="30" t="s">
        <v>2527</v>
      </c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</row>
    <row r="380" spans="1:116" s="93" customFormat="1" ht="76.5">
      <c r="A380" s="11">
        <v>109</v>
      </c>
      <c r="B380" s="11"/>
      <c r="C380" s="32" t="s">
        <v>2446</v>
      </c>
      <c r="D380" s="31" t="s">
        <v>2447</v>
      </c>
      <c r="E380" s="34">
        <v>10000</v>
      </c>
      <c r="F380" s="31"/>
      <c r="G380" s="31"/>
      <c r="H380" s="31">
        <f t="shared" si="2"/>
        <v>10000</v>
      </c>
      <c r="I380" s="25" t="s">
        <v>1547</v>
      </c>
      <c r="J380" s="25"/>
      <c r="K380" s="25"/>
      <c r="L380" s="25"/>
      <c r="M380" s="25"/>
      <c r="N380" s="25"/>
      <c r="O380" s="30" t="s">
        <v>2448</v>
      </c>
      <c r="P380" s="30" t="s">
        <v>2449</v>
      </c>
      <c r="Q380" s="25"/>
      <c r="R380" s="30" t="s">
        <v>2527</v>
      </c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</row>
    <row r="381" spans="1:116" s="93" customFormat="1" ht="76.5">
      <c r="A381" s="11">
        <v>110</v>
      </c>
      <c r="B381" s="11"/>
      <c r="C381" s="32" t="s">
        <v>2450</v>
      </c>
      <c r="D381" s="31" t="s">
        <v>2451</v>
      </c>
      <c r="E381" s="34">
        <v>5387</v>
      </c>
      <c r="F381" s="31"/>
      <c r="G381" s="31"/>
      <c r="H381" s="31">
        <f t="shared" si="2"/>
        <v>5387</v>
      </c>
      <c r="I381" s="25" t="s">
        <v>1547</v>
      </c>
      <c r="J381" s="25"/>
      <c r="K381" s="25"/>
      <c r="L381" s="25"/>
      <c r="M381" s="25"/>
      <c r="N381" s="25"/>
      <c r="O381" s="30" t="s">
        <v>2452</v>
      </c>
      <c r="P381" s="30" t="s">
        <v>2453</v>
      </c>
      <c r="Q381" s="25"/>
      <c r="R381" s="30" t="s">
        <v>701</v>
      </c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</row>
    <row r="382" spans="1:116" s="93" customFormat="1" ht="25.5">
      <c r="A382" s="11">
        <v>111</v>
      </c>
      <c r="B382" s="11"/>
      <c r="C382" s="32" t="s">
        <v>2454</v>
      </c>
      <c r="D382" s="31" t="s">
        <v>2455</v>
      </c>
      <c r="E382" s="34">
        <v>4000</v>
      </c>
      <c r="F382" s="31"/>
      <c r="G382" s="31"/>
      <c r="H382" s="31">
        <f t="shared" si="2"/>
        <v>4000</v>
      </c>
      <c r="I382" s="25" t="s">
        <v>1547</v>
      </c>
      <c r="J382" s="25"/>
      <c r="K382" s="25"/>
      <c r="L382" s="25"/>
      <c r="M382" s="25"/>
      <c r="N382" s="25"/>
      <c r="O382" s="30" t="s">
        <v>2456</v>
      </c>
      <c r="P382" s="30" t="s">
        <v>2457</v>
      </c>
      <c r="Q382" s="25"/>
      <c r="R382" s="30" t="s">
        <v>701</v>
      </c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</row>
    <row r="383" spans="1:116" s="93" customFormat="1" ht="89.25">
      <c r="A383" s="11">
        <v>112</v>
      </c>
      <c r="B383" s="11"/>
      <c r="C383" s="32" t="s">
        <v>2458</v>
      </c>
      <c r="D383" s="31" t="s">
        <v>2459</v>
      </c>
      <c r="E383" s="34">
        <v>70546</v>
      </c>
      <c r="F383" s="31"/>
      <c r="G383" s="31"/>
      <c r="H383" s="31">
        <f t="shared" si="2"/>
        <v>70546</v>
      </c>
      <c r="I383" s="25" t="s">
        <v>1547</v>
      </c>
      <c r="J383" s="25"/>
      <c r="K383" s="25"/>
      <c r="L383" s="25"/>
      <c r="M383" s="25"/>
      <c r="N383" s="25"/>
      <c r="O383" s="30" t="s">
        <v>2460</v>
      </c>
      <c r="P383" s="30" t="s">
        <v>2461</v>
      </c>
      <c r="Q383" s="25"/>
      <c r="R383" s="30" t="s">
        <v>701</v>
      </c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</row>
    <row r="384" spans="1:116" s="93" customFormat="1" ht="51">
      <c r="A384" s="11">
        <v>113</v>
      </c>
      <c r="B384" s="11"/>
      <c r="C384" s="32" t="s">
        <v>2462</v>
      </c>
      <c r="D384" s="31" t="s">
        <v>2455</v>
      </c>
      <c r="E384" s="34">
        <v>2700</v>
      </c>
      <c r="F384" s="31"/>
      <c r="G384" s="31"/>
      <c r="H384" s="31">
        <f t="shared" si="2"/>
        <v>2700</v>
      </c>
      <c r="I384" s="25" t="s">
        <v>1547</v>
      </c>
      <c r="J384" s="25"/>
      <c r="K384" s="25"/>
      <c r="L384" s="25"/>
      <c r="M384" s="25"/>
      <c r="N384" s="25"/>
      <c r="O384" s="30" t="s">
        <v>2463</v>
      </c>
      <c r="P384" s="30" t="s">
        <v>2464</v>
      </c>
      <c r="Q384" s="25"/>
      <c r="R384" s="30" t="s">
        <v>2465</v>
      </c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</row>
    <row r="385" spans="1:116" s="93" customFormat="1" ht="76.5">
      <c r="A385" s="11">
        <v>114</v>
      </c>
      <c r="B385" s="11"/>
      <c r="C385" s="32" t="s">
        <v>2466</v>
      </c>
      <c r="D385" s="31" t="s">
        <v>2459</v>
      </c>
      <c r="E385" s="34">
        <v>3500</v>
      </c>
      <c r="F385" s="31"/>
      <c r="G385" s="31"/>
      <c r="H385" s="31">
        <f t="shared" si="2"/>
        <v>3500</v>
      </c>
      <c r="I385" s="25" t="s">
        <v>1547</v>
      </c>
      <c r="J385" s="25"/>
      <c r="K385" s="25"/>
      <c r="L385" s="25"/>
      <c r="M385" s="25"/>
      <c r="N385" s="25"/>
      <c r="O385" s="30" t="s">
        <v>2467</v>
      </c>
      <c r="P385" s="30" t="s">
        <v>2468</v>
      </c>
      <c r="Q385" s="25"/>
      <c r="R385" s="30" t="s">
        <v>2493</v>
      </c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</row>
    <row r="386" spans="1:116" s="93" customFormat="1" ht="51">
      <c r="A386" s="11">
        <v>115</v>
      </c>
      <c r="B386" s="11"/>
      <c r="C386" s="32" t="s">
        <v>2469</v>
      </c>
      <c r="D386" s="31" t="s">
        <v>2451</v>
      </c>
      <c r="E386" s="34">
        <v>2200</v>
      </c>
      <c r="F386" s="31"/>
      <c r="G386" s="31"/>
      <c r="H386" s="31">
        <f t="shared" si="2"/>
        <v>2200</v>
      </c>
      <c r="I386" s="25" t="s">
        <v>1547</v>
      </c>
      <c r="J386" s="25"/>
      <c r="K386" s="25"/>
      <c r="L386" s="25"/>
      <c r="M386" s="25"/>
      <c r="N386" s="25"/>
      <c r="O386" s="30" t="s">
        <v>2470</v>
      </c>
      <c r="P386" s="30" t="s">
        <v>2471</v>
      </c>
      <c r="Q386" s="25"/>
      <c r="R386" s="30" t="s">
        <v>2472</v>
      </c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</row>
    <row r="387" spans="1:116" s="93" customFormat="1" ht="76.5">
      <c r="A387" s="11">
        <v>116</v>
      </c>
      <c r="B387" s="11"/>
      <c r="C387" s="32" t="s">
        <v>2473</v>
      </c>
      <c r="D387" s="31" t="s">
        <v>2451</v>
      </c>
      <c r="E387" s="34">
        <v>1395</v>
      </c>
      <c r="F387" s="31"/>
      <c r="G387" s="31"/>
      <c r="H387" s="31">
        <f t="shared" si="2"/>
        <v>1395</v>
      </c>
      <c r="I387" s="25" t="s">
        <v>1547</v>
      </c>
      <c r="J387" s="25"/>
      <c r="K387" s="25"/>
      <c r="L387" s="25"/>
      <c r="M387" s="25"/>
      <c r="N387" s="25"/>
      <c r="O387" s="30" t="s">
        <v>2474</v>
      </c>
      <c r="P387" s="30" t="s">
        <v>2475</v>
      </c>
      <c r="Q387" s="25"/>
      <c r="R387" s="30" t="s">
        <v>2476</v>
      </c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</row>
    <row r="388" spans="1:116" s="93" customFormat="1" ht="38.25">
      <c r="A388" s="11">
        <v>117</v>
      </c>
      <c r="B388" s="11"/>
      <c r="C388" s="32" t="s">
        <v>2473</v>
      </c>
      <c r="D388" s="31" t="s">
        <v>2451</v>
      </c>
      <c r="E388" s="34">
        <v>337</v>
      </c>
      <c r="F388" s="31"/>
      <c r="G388" s="31"/>
      <c r="H388" s="31">
        <f t="shared" si="2"/>
        <v>337</v>
      </c>
      <c r="I388" s="25" t="s">
        <v>1547</v>
      </c>
      <c r="J388" s="25"/>
      <c r="K388" s="25"/>
      <c r="L388" s="25"/>
      <c r="M388" s="25"/>
      <c r="N388" s="25"/>
      <c r="O388" s="30" t="s">
        <v>2477</v>
      </c>
      <c r="P388" s="30" t="s">
        <v>2478</v>
      </c>
      <c r="Q388" s="25"/>
      <c r="R388" s="30" t="s">
        <v>2527</v>
      </c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</row>
    <row r="389" spans="1:116" s="93" customFormat="1" ht="38.25">
      <c r="A389" s="11">
        <v>118</v>
      </c>
      <c r="B389" s="11"/>
      <c r="C389" s="32" t="s">
        <v>2479</v>
      </c>
      <c r="D389" s="31" t="s">
        <v>2480</v>
      </c>
      <c r="E389" s="34">
        <v>4750</v>
      </c>
      <c r="F389" s="31"/>
      <c r="G389" s="31"/>
      <c r="H389" s="31">
        <f t="shared" si="2"/>
        <v>4750</v>
      </c>
      <c r="I389" s="25" t="s">
        <v>1547</v>
      </c>
      <c r="J389" s="25"/>
      <c r="K389" s="25"/>
      <c r="L389" s="25"/>
      <c r="M389" s="25"/>
      <c r="N389" s="25"/>
      <c r="O389" s="30" t="s">
        <v>2481</v>
      </c>
      <c r="P389" s="30" t="s">
        <v>2482</v>
      </c>
      <c r="Q389" s="25"/>
      <c r="R389" s="30" t="s">
        <v>701</v>
      </c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</row>
    <row r="390" spans="1:116" s="93" customFormat="1" ht="38.25">
      <c r="A390" s="11">
        <v>119</v>
      </c>
      <c r="B390" s="11"/>
      <c r="C390" s="32" t="s">
        <v>2483</v>
      </c>
      <c r="D390" s="31" t="s">
        <v>2455</v>
      </c>
      <c r="E390" s="34">
        <v>4550</v>
      </c>
      <c r="F390" s="31"/>
      <c r="G390" s="31"/>
      <c r="H390" s="31">
        <f t="shared" si="2"/>
        <v>4550</v>
      </c>
      <c r="I390" s="25" t="s">
        <v>1547</v>
      </c>
      <c r="J390" s="25"/>
      <c r="K390" s="25"/>
      <c r="L390" s="25"/>
      <c r="M390" s="25"/>
      <c r="N390" s="25"/>
      <c r="O390" s="30" t="s">
        <v>2484</v>
      </c>
      <c r="P390" s="30" t="s">
        <v>2485</v>
      </c>
      <c r="Q390" s="25"/>
      <c r="R390" s="30" t="s">
        <v>701</v>
      </c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</row>
    <row r="391" spans="1:116" s="93" customFormat="1" ht="89.25">
      <c r="A391" s="11">
        <v>120</v>
      </c>
      <c r="B391" s="11"/>
      <c r="C391" s="32" t="s">
        <v>2486</v>
      </c>
      <c r="D391" s="31" t="s">
        <v>323</v>
      </c>
      <c r="E391" s="34">
        <v>13887</v>
      </c>
      <c r="F391" s="31"/>
      <c r="G391" s="31"/>
      <c r="H391" s="31">
        <f t="shared" si="2"/>
        <v>13887</v>
      </c>
      <c r="I391" s="25" t="s">
        <v>1547</v>
      </c>
      <c r="J391" s="25"/>
      <c r="K391" s="25"/>
      <c r="L391" s="25"/>
      <c r="M391" s="25"/>
      <c r="N391" s="25"/>
      <c r="O391" s="30" t="s">
        <v>2487</v>
      </c>
      <c r="P391" s="30" t="s">
        <v>2488</v>
      </c>
      <c r="Q391" s="25"/>
      <c r="R391" s="30" t="s">
        <v>701</v>
      </c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</row>
    <row r="392" spans="1:116" s="93" customFormat="1" ht="38.25">
      <c r="A392" s="11">
        <v>121</v>
      </c>
      <c r="B392" s="11"/>
      <c r="C392" s="32" t="s">
        <v>2489</v>
      </c>
      <c r="D392" s="31" t="s">
        <v>2480</v>
      </c>
      <c r="E392" s="34">
        <v>1300</v>
      </c>
      <c r="F392" s="31"/>
      <c r="G392" s="31"/>
      <c r="H392" s="31">
        <f t="shared" si="2"/>
        <v>1300</v>
      </c>
      <c r="I392" s="25" t="s">
        <v>1547</v>
      </c>
      <c r="J392" s="25"/>
      <c r="K392" s="25"/>
      <c r="L392" s="25"/>
      <c r="M392" s="25"/>
      <c r="N392" s="25"/>
      <c r="O392" s="30" t="s">
        <v>2490</v>
      </c>
      <c r="P392" s="30" t="s">
        <v>2491</v>
      </c>
      <c r="Q392" s="25"/>
      <c r="R392" s="30" t="s">
        <v>2527</v>
      </c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</row>
    <row r="393" spans="1:116" s="93" customFormat="1" ht="38.25">
      <c r="A393" s="11">
        <v>122</v>
      </c>
      <c r="B393" s="11"/>
      <c r="C393" s="32" t="s">
        <v>618</v>
      </c>
      <c r="D393" s="31" t="s">
        <v>619</v>
      </c>
      <c r="E393" s="34">
        <v>968</v>
      </c>
      <c r="F393" s="31"/>
      <c r="G393" s="31"/>
      <c r="H393" s="31">
        <f t="shared" si="2"/>
        <v>968</v>
      </c>
      <c r="I393" s="25" t="s">
        <v>1547</v>
      </c>
      <c r="J393" s="25"/>
      <c r="K393" s="25"/>
      <c r="L393" s="25"/>
      <c r="M393" s="25"/>
      <c r="N393" s="25"/>
      <c r="O393" s="30" t="s">
        <v>620</v>
      </c>
      <c r="P393" s="30" t="s">
        <v>621</v>
      </c>
      <c r="Q393" s="25"/>
      <c r="R393" s="30" t="s">
        <v>701</v>
      </c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</row>
    <row r="394" spans="1:116" s="93" customFormat="1" ht="38.25">
      <c r="A394" s="11">
        <v>123</v>
      </c>
      <c r="B394" s="11"/>
      <c r="C394" s="32" t="s">
        <v>622</v>
      </c>
      <c r="D394" s="31" t="s">
        <v>623</v>
      </c>
      <c r="E394" s="34">
        <v>917</v>
      </c>
      <c r="F394" s="31"/>
      <c r="G394" s="31"/>
      <c r="H394" s="31">
        <f t="shared" si="2"/>
        <v>917</v>
      </c>
      <c r="I394" s="25" t="s">
        <v>1547</v>
      </c>
      <c r="J394" s="25"/>
      <c r="K394" s="25"/>
      <c r="L394" s="25"/>
      <c r="M394" s="25"/>
      <c r="N394" s="25"/>
      <c r="O394" s="30" t="s">
        <v>624</v>
      </c>
      <c r="P394" s="30" t="s">
        <v>625</v>
      </c>
      <c r="Q394" s="25"/>
      <c r="R394" s="30" t="s">
        <v>701</v>
      </c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</row>
    <row r="395" spans="1:116" s="93" customFormat="1" ht="38.25">
      <c r="A395" s="11">
        <v>124</v>
      </c>
      <c r="B395" s="11"/>
      <c r="C395" s="32" t="s">
        <v>626</v>
      </c>
      <c r="D395" s="31" t="s">
        <v>627</v>
      </c>
      <c r="E395" s="34">
        <v>750</v>
      </c>
      <c r="F395" s="31"/>
      <c r="G395" s="31"/>
      <c r="H395" s="31">
        <f t="shared" si="2"/>
        <v>750</v>
      </c>
      <c r="I395" s="25" t="s">
        <v>1547</v>
      </c>
      <c r="J395" s="25"/>
      <c r="K395" s="25"/>
      <c r="L395" s="25"/>
      <c r="M395" s="25"/>
      <c r="N395" s="25"/>
      <c r="O395" s="30" t="s">
        <v>628</v>
      </c>
      <c r="P395" s="30" t="s">
        <v>629</v>
      </c>
      <c r="Q395" s="25"/>
      <c r="R395" s="30" t="s">
        <v>701</v>
      </c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</row>
    <row r="396" spans="1:116" s="93" customFormat="1" ht="38.25">
      <c r="A396" s="11">
        <v>125</v>
      </c>
      <c r="B396" s="11"/>
      <c r="C396" s="32" t="s">
        <v>630</v>
      </c>
      <c r="D396" s="31" t="s">
        <v>631</v>
      </c>
      <c r="E396" s="34">
        <v>493</v>
      </c>
      <c r="F396" s="31"/>
      <c r="G396" s="31"/>
      <c r="H396" s="31">
        <f t="shared" si="2"/>
        <v>493</v>
      </c>
      <c r="I396" s="25" t="s">
        <v>1547</v>
      </c>
      <c r="J396" s="25"/>
      <c r="K396" s="25"/>
      <c r="L396" s="25"/>
      <c r="M396" s="25"/>
      <c r="N396" s="25"/>
      <c r="O396" s="30" t="s">
        <v>632</v>
      </c>
      <c r="P396" s="30" t="s">
        <v>633</v>
      </c>
      <c r="Q396" s="25"/>
      <c r="R396" s="30" t="s">
        <v>701</v>
      </c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</row>
    <row r="397" spans="1:116" s="93" customFormat="1" ht="38.25">
      <c r="A397" s="11">
        <v>126</v>
      </c>
      <c r="B397" s="11"/>
      <c r="C397" s="32" t="s">
        <v>634</v>
      </c>
      <c r="D397" s="31" t="s">
        <v>627</v>
      </c>
      <c r="E397" s="34">
        <v>525</v>
      </c>
      <c r="F397" s="31"/>
      <c r="G397" s="31"/>
      <c r="H397" s="31">
        <f t="shared" si="2"/>
        <v>525</v>
      </c>
      <c r="I397" s="25" t="s">
        <v>1547</v>
      </c>
      <c r="J397" s="25"/>
      <c r="K397" s="25"/>
      <c r="L397" s="25"/>
      <c r="M397" s="25"/>
      <c r="N397" s="25"/>
      <c r="O397" s="30" t="s">
        <v>635</v>
      </c>
      <c r="P397" s="30" t="s">
        <v>636</v>
      </c>
      <c r="Q397" s="25"/>
      <c r="R397" s="30" t="s">
        <v>701</v>
      </c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</row>
    <row r="398" spans="1:116" s="93" customFormat="1" ht="38.25">
      <c r="A398" s="11">
        <v>127</v>
      </c>
      <c r="B398" s="11"/>
      <c r="C398" s="32" t="s">
        <v>637</v>
      </c>
      <c r="D398" s="31" t="s">
        <v>638</v>
      </c>
      <c r="E398" s="34">
        <v>8327</v>
      </c>
      <c r="F398" s="31"/>
      <c r="G398" s="31"/>
      <c r="H398" s="31">
        <f t="shared" si="2"/>
        <v>8327</v>
      </c>
      <c r="I398" s="25" t="s">
        <v>1547</v>
      </c>
      <c r="J398" s="25"/>
      <c r="K398" s="25"/>
      <c r="L398" s="25"/>
      <c r="M398" s="25"/>
      <c r="N398" s="25"/>
      <c r="O398" s="30" t="s">
        <v>639</v>
      </c>
      <c r="P398" s="30" t="s">
        <v>640</v>
      </c>
      <c r="Q398" s="25"/>
      <c r="R398" s="30" t="s">
        <v>2527</v>
      </c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</row>
    <row r="399" spans="1:116" s="93" customFormat="1" ht="38.25">
      <c r="A399" s="11">
        <v>128</v>
      </c>
      <c r="B399" s="11"/>
      <c r="C399" s="32" t="s">
        <v>641</v>
      </c>
      <c r="D399" s="31" t="s">
        <v>642</v>
      </c>
      <c r="E399" s="34">
        <v>1350</v>
      </c>
      <c r="F399" s="31"/>
      <c r="G399" s="31"/>
      <c r="H399" s="31">
        <f t="shared" si="2"/>
        <v>1350</v>
      </c>
      <c r="I399" s="25" t="s">
        <v>1547</v>
      </c>
      <c r="J399" s="25"/>
      <c r="K399" s="25"/>
      <c r="L399" s="25"/>
      <c r="M399" s="25"/>
      <c r="N399" s="25"/>
      <c r="O399" s="30" t="s">
        <v>643</v>
      </c>
      <c r="P399" s="30" t="s">
        <v>644</v>
      </c>
      <c r="Q399" s="25"/>
      <c r="R399" s="30" t="s">
        <v>2527</v>
      </c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</row>
    <row r="400" spans="1:116" s="93" customFormat="1" ht="38.25">
      <c r="A400" s="11">
        <v>129</v>
      </c>
      <c r="B400" s="11"/>
      <c r="C400" s="32" t="s">
        <v>641</v>
      </c>
      <c r="D400" s="31" t="s">
        <v>645</v>
      </c>
      <c r="E400" s="34">
        <v>2684</v>
      </c>
      <c r="F400" s="31"/>
      <c r="G400" s="31"/>
      <c r="H400" s="31">
        <f t="shared" si="2"/>
        <v>2684</v>
      </c>
      <c r="I400" s="25" t="s">
        <v>1547</v>
      </c>
      <c r="J400" s="25"/>
      <c r="K400" s="25"/>
      <c r="L400" s="25"/>
      <c r="M400" s="25"/>
      <c r="N400" s="25"/>
      <c r="O400" s="30" t="s">
        <v>646</v>
      </c>
      <c r="P400" s="30" t="s">
        <v>647</v>
      </c>
      <c r="Q400" s="25"/>
      <c r="R400" s="30" t="s">
        <v>2527</v>
      </c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</row>
    <row r="401" spans="1:116" s="93" customFormat="1" ht="51">
      <c r="A401" s="11">
        <v>130</v>
      </c>
      <c r="B401" s="11"/>
      <c r="C401" s="32" t="s">
        <v>648</v>
      </c>
      <c r="D401" s="31" t="s">
        <v>649</v>
      </c>
      <c r="E401" s="34">
        <f>200+350</f>
        <v>550</v>
      </c>
      <c r="F401" s="31"/>
      <c r="G401" s="31"/>
      <c r="H401" s="31">
        <f aca="true" t="shared" si="3" ref="H401:H424">E401-F401</f>
        <v>550</v>
      </c>
      <c r="I401" s="25" t="s">
        <v>1547</v>
      </c>
      <c r="J401" s="25"/>
      <c r="K401" s="25"/>
      <c r="L401" s="25"/>
      <c r="M401" s="25"/>
      <c r="N401" s="25"/>
      <c r="O401" s="30" t="s">
        <v>650</v>
      </c>
      <c r="P401" s="30" t="s">
        <v>651</v>
      </c>
      <c r="Q401" s="25"/>
      <c r="R401" s="30" t="s">
        <v>652</v>
      </c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</row>
    <row r="402" spans="1:116" s="93" customFormat="1" ht="89.25">
      <c r="A402" s="11">
        <v>131</v>
      </c>
      <c r="B402" s="11"/>
      <c r="C402" s="32" t="s">
        <v>653</v>
      </c>
      <c r="D402" s="31" t="s">
        <v>654</v>
      </c>
      <c r="E402" s="34">
        <f>200+4764+7511</f>
        <v>12475</v>
      </c>
      <c r="F402" s="31"/>
      <c r="G402" s="31"/>
      <c r="H402" s="31">
        <f t="shared" si="3"/>
        <v>12475</v>
      </c>
      <c r="I402" s="25" t="s">
        <v>1547</v>
      </c>
      <c r="J402" s="25"/>
      <c r="K402" s="25"/>
      <c r="L402" s="25"/>
      <c r="M402" s="25"/>
      <c r="N402" s="25"/>
      <c r="O402" s="30" t="s">
        <v>655</v>
      </c>
      <c r="P402" s="30" t="s">
        <v>656</v>
      </c>
      <c r="Q402" s="25"/>
      <c r="R402" s="30" t="s">
        <v>657</v>
      </c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</row>
    <row r="403" spans="1:116" s="93" customFormat="1" ht="51">
      <c r="A403" s="11">
        <v>132</v>
      </c>
      <c r="B403" s="11"/>
      <c r="C403" s="32" t="s">
        <v>724</v>
      </c>
      <c r="D403" s="31" t="s">
        <v>725</v>
      </c>
      <c r="E403" s="34">
        <v>10200</v>
      </c>
      <c r="F403" s="31"/>
      <c r="G403" s="31"/>
      <c r="H403" s="31">
        <f t="shared" si="3"/>
        <v>10200</v>
      </c>
      <c r="I403" s="25" t="s">
        <v>1547</v>
      </c>
      <c r="J403" s="25"/>
      <c r="K403" s="25"/>
      <c r="L403" s="25"/>
      <c r="M403" s="25"/>
      <c r="N403" s="25"/>
      <c r="O403" s="30" t="s">
        <v>726</v>
      </c>
      <c r="P403" s="30" t="s">
        <v>727</v>
      </c>
      <c r="Q403" s="25"/>
      <c r="R403" s="30" t="s">
        <v>728</v>
      </c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</row>
    <row r="404" spans="1:116" s="93" customFormat="1" ht="38.25">
      <c r="A404" s="11">
        <v>133</v>
      </c>
      <c r="B404" s="11"/>
      <c r="C404" s="32" t="s">
        <v>729</v>
      </c>
      <c r="D404" s="31" t="s">
        <v>730</v>
      </c>
      <c r="E404" s="34">
        <v>2834</v>
      </c>
      <c r="F404" s="31"/>
      <c r="G404" s="31"/>
      <c r="H404" s="31">
        <f t="shared" si="3"/>
        <v>2834</v>
      </c>
      <c r="I404" s="25" t="s">
        <v>1547</v>
      </c>
      <c r="J404" s="25"/>
      <c r="K404" s="25"/>
      <c r="L404" s="25"/>
      <c r="M404" s="25"/>
      <c r="N404" s="25"/>
      <c r="O404" s="30" t="s">
        <v>731</v>
      </c>
      <c r="P404" s="30" t="s">
        <v>732</v>
      </c>
      <c r="Q404" s="25"/>
      <c r="R404" s="30" t="s">
        <v>2527</v>
      </c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</row>
    <row r="405" spans="1:116" s="93" customFormat="1" ht="51">
      <c r="A405" s="11">
        <v>134</v>
      </c>
      <c r="B405" s="11"/>
      <c r="C405" s="32" t="s">
        <v>733</v>
      </c>
      <c r="D405" s="31" t="s">
        <v>734</v>
      </c>
      <c r="E405" s="34">
        <v>16400</v>
      </c>
      <c r="F405" s="31"/>
      <c r="G405" s="31"/>
      <c r="H405" s="31">
        <f t="shared" si="3"/>
        <v>16400</v>
      </c>
      <c r="I405" s="25" t="s">
        <v>1547</v>
      </c>
      <c r="J405" s="25"/>
      <c r="K405" s="25"/>
      <c r="L405" s="25"/>
      <c r="M405" s="25"/>
      <c r="N405" s="25"/>
      <c r="O405" s="30" t="s">
        <v>735</v>
      </c>
      <c r="P405" s="30" t="s">
        <v>736</v>
      </c>
      <c r="Q405" s="25"/>
      <c r="R405" s="30" t="s">
        <v>2527</v>
      </c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</row>
    <row r="406" spans="1:116" s="93" customFormat="1" ht="51">
      <c r="A406" s="11">
        <v>135</v>
      </c>
      <c r="B406" s="11"/>
      <c r="C406" s="32" t="s">
        <v>733</v>
      </c>
      <c r="D406" s="31" t="s">
        <v>734</v>
      </c>
      <c r="E406" s="34">
        <v>56182</v>
      </c>
      <c r="F406" s="31"/>
      <c r="G406" s="31"/>
      <c r="H406" s="31">
        <f t="shared" si="3"/>
        <v>56182</v>
      </c>
      <c r="I406" s="25" t="s">
        <v>1547</v>
      </c>
      <c r="J406" s="25"/>
      <c r="K406" s="25"/>
      <c r="L406" s="25"/>
      <c r="M406" s="25"/>
      <c r="N406" s="25"/>
      <c r="O406" s="30" t="s">
        <v>737</v>
      </c>
      <c r="P406" s="30" t="s">
        <v>738</v>
      </c>
      <c r="Q406" s="25"/>
      <c r="R406" s="30" t="s">
        <v>2527</v>
      </c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</row>
    <row r="407" spans="1:116" s="93" customFormat="1" ht="51">
      <c r="A407" s="11">
        <v>136</v>
      </c>
      <c r="B407" s="11"/>
      <c r="C407" s="32" t="s">
        <v>733</v>
      </c>
      <c r="D407" s="31" t="s">
        <v>734</v>
      </c>
      <c r="E407" s="34">
        <v>12900</v>
      </c>
      <c r="F407" s="31"/>
      <c r="G407" s="31"/>
      <c r="H407" s="31">
        <f t="shared" si="3"/>
        <v>12900</v>
      </c>
      <c r="I407" s="25" t="s">
        <v>1547</v>
      </c>
      <c r="J407" s="25"/>
      <c r="K407" s="25"/>
      <c r="L407" s="25"/>
      <c r="M407" s="25"/>
      <c r="N407" s="25"/>
      <c r="O407" s="30" t="s">
        <v>739</v>
      </c>
      <c r="P407" s="30" t="s">
        <v>740</v>
      </c>
      <c r="Q407" s="25"/>
      <c r="R407" s="30" t="s">
        <v>2527</v>
      </c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</row>
    <row r="408" spans="1:116" s="93" customFormat="1" ht="51">
      <c r="A408" s="11">
        <v>137</v>
      </c>
      <c r="B408" s="11"/>
      <c r="C408" s="32" t="s">
        <v>733</v>
      </c>
      <c r="D408" s="31" t="s">
        <v>734</v>
      </c>
      <c r="E408" s="34">
        <v>44889</v>
      </c>
      <c r="F408" s="31"/>
      <c r="G408" s="31"/>
      <c r="H408" s="31">
        <f t="shared" si="3"/>
        <v>44889</v>
      </c>
      <c r="I408" s="25" t="s">
        <v>1547</v>
      </c>
      <c r="J408" s="25"/>
      <c r="K408" s="25"/>
      <c r="L408" s="25"/>
      <c r="M408" s="25"/>
      <c r="N408" s="25"/>
      <c r="O408" s="30" t="s">
        <v>741</v>
      </c>
      <c r="P408" s="30" t="s">
        <v>742</v>
      </c>
      <c r="Q408" s="25"/>
      <c r="R408" s="30" t="s">
        <v>2527</v>
      </c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</row>
    <row r="409" spans="1:116" s="93" customFormat="1" ht="38.25">
      <c r="A409" s="11">
        <v>138</v>
      </c>
      <c r="B409" s="11"/>
      <c r="C409" s="32" t="s">
        <v>743</v>
      </c>
      <c r="D409" s="31" t="s">
        <v>744</v>
      </c>
      <c r="E409" s="34">
        <v>250</v>
      </c>
      <c r="F409" s="31"/>
      <c r="G409" s="31"/>
      <c r="H409" s="31">
        <f t="shared" si="3"/>
        <v>250</v>
      </c>
      <c r="I409" s="25" t="s">
        <v>1547</v>
      </c>
      <c r="J409" s="25"/>
      <c r="K409" s="25"/>
      <c r="L409" s="25"/>
      <c r="M409" s="25"/>
      <c r="N409" s="25"/>
      <c r="O409" s="30" t="s">
        <v>745</v>
      </c>
      <c r="P409" s="30" t="s">
        <v>746</v>
      </c>
      <c r="Q409" s="25"/>
      <c r="R409" s="30" t="s">
        <v>2527</v>
      </c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</row>
    <row r="410" spans="1:116" s="93" customFormat="1" ht="63.75">
      <c r="A410" s="11">
        <v>139</v>
      </c>
      <c r="B410" s="11"/>
      <c r="C410" s="32" t="s">
        <v>724</v>
      </c>
      <c r="D410" s="31" t="s">
        <v>725</v>
      </c>
      <c r="E410" s="34">
        <f>200+11150</f>
        <v>11350</v>
      </c>
      <c r="F410" s="31"/>
      <c r="G410" s="31"/>
      <c r="H410" s="31">
        <f t="shared" si="3"/>
        <v>11350</v>
      </c>
      <c r="I410" s="25" t="s">
        <v>1547</v>
      </c>
      <c r="J410" s="25"/>
      <c r="K410" s="25"/>
      <c r="L410" s="25"/>
      <c r="M410" s="25"/>
      <c r="N410" s="25"/>
      <c r="O410" s="30" t="s">
        <v>747</v>
      </c>
      <c r="P410" s="30" t="s">
        <v>748</v>
      </c>
      <c r="Q410" s="25"/>
      <c r="R410" s="30" t="s">
        <v>749</v>
      </c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</row>
    <row r="411" spans="1:116" s="93" customFormat="1" ht="76.5">
      <c r="A411" s="11">
        <v>140</v>
      </c>
      <c r="B411" s="11"/>
      <c r="C411" s="32" t="s">
        <v>750</v>
      </c>
      <c r="D411" s="31" t="s">
        <v>638</v>
      </c>
      <c r="E411" s="34">
        <v>1605</v>
      </c>
      <c r="F411" s="31"/>
      <c r="G411" s="31"/>
      <c r="H411" s="31">
        <f t="shared" si="3"/>
        <v>1605</v>
      </c>
      <c r="I411" s="25" t="s">
        <v>1547</v>
      </c>
      <c r="J411" s="25"/>
      <c r="K411" s="25"/>
      <c r="L411" s="25"/>
      <c r="M411" s="25"/>
      <c r="N411" s="25"/>
      <c r="O411" s="30" t="s">
        <v>751</v>
      </c>
      <c r="P411" s="30" t="s">
        <v>752</v>
      </c>
      <c r="Q411" s="25"/>
      <c r="R411" s="30" t="s">
        <v>753</v>
      </c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  <c r="CZ411" s="92"/>
      <c r="DA411" s="92"/>
      <c r="DB411" s="92"/>
      <c r="DC411" s="92"/>
      <c r="DD411" s="92"/>
      <c r="DE411" s="92"/>
      <c r="DF411" s="92"/>
      <c r="DG411" s="92"/>
      <c r="DH411" s="92"/>
      <c r="DI411" s="92"/>
      <c r="DJ411" s="92"/>
      <c r="DK411" s="92"/>
      <c r="DL411" s="92"/>
    </row>
    <row r="412" spans="1:116" s="93" customFormat="1" ht="51">
      <c r="A412" s="11">
        <v>141</v>
      </c>
      <c r="B412" s="11"/>
      <c r="C412" s="32" t="s">
        <v>754</v>
      </c>
      <c r="D412" s="31" t="s">
        <v>755</v>
      </c>
      <c r="E412" s="34">
        <f>200+1250</f>
        <v>1450</v>
      </c>
      <c r="F412" s="31"/>
      <c r="G412" s="31"/>
      <c r="H412" s="31">
        <f t="shared" si="3"/>
        <v>1450</v>
      </c>
      <c r="I412" s="25" t="s">
        <v>1547</v>
      </c>
      <c r="J412" s="25"/>
      <c r="K412" s="25"/>
      <c r="L412" s="25"/>
      <c r="M412" s="25"/>
      <c r="N412" s="25"/>
      <c r="O412" s="30" t="s">
        <v>756</v>
      </c>
      <c r="P412" s="30" t="s">
        <v>757</v>
      </c>
      <c r="Q412" s="25"/>
      <c r="R412" s="30" t="s">
        <v>758</v>
      </c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  <c r="CZ412" s="92"/>
      <c r="DA412" s="92"/>
      <c r="DB412" s="92"/>
      <c r="DC412" s="92"/>
      <c r="DD412" s="92"/>
      <c r="DE412" s="92"/>
      <c r="DF412" s="92"/>
      <c r="DG412" s="92"/>
      <c r="DH412" s="92"/>
      <c r="DI412" s="92"/>
      <c r="DJ412" s="92"/>
      <c r="DK412" s="92"/>
      <c r="DL412" s="92"/>
    </row>
    <row r="413" spans="1:116" s="93" customFormat="1" ht="89.25">
      <c r="A413" s="11">
        <v>142</v>
      </c>
      <c r="B413" s="11"/>
      <c r="C413" s="32" t="s">
        <v>759</v>
      </c>
      <c r="D413" s="31" t="s">
        <v>755</v>
      </c>
      <c r="E413" s="34">
        <v>14100</v>
      </c>
      <c r="F413" s="31"/>
      <c r="G413" s="31"/>
      <c r="H413" s="31">
        <f t="shared" si="3"/>
        <v>14100</v>
      </c>
      <c r="I413" s="25" t="s">
        <v>1547</v>
      </c>
      <c r="J413" s="25"/>
      <c r="K413" s="25"/>
      <c r="L413" s="25"/>
      <c r="M413" s="25"/>
      <c r="N413" s="25"/>
      <c r="O413" s="30" t="s">
        <v>760</v>
      </c>
      <c r="P413" s="30" t="s">
        <v>761</v>
      </c>
      <c r="Q413" s="25"/>
      <c r="R413" s="30" t="s">
        <v>2493</v>
      </c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  <c r="CZ413" s="92"/>
      <c r="DA413" s="92"/>
      <c r="DB413" s="92"/>
      <c r="DC413" s="92"/>
      <c r="DD413" s="92"/>
      <c r="DE413" s="92"/>
      <c r="DF413" s="92"/>
      <c r="DG413" s="92"/>
      <c r="DH413" s="92"/>
      <c r="DI413" s="92"/>
      <c r="DJ413" s="92"/>
      <c r="DK413" s="92"/>
      <c r="DL413" s="92"/>
    </row>
    <row r="414" spans="1:116" s="93" customFormat="1" ht="38.25">
      <c r="A414" s="11">
        <v>143</v>
      </c>
      <c r="B414" s="11"/>
      <c r="C414" s="32" t="s">
        <v>762</v>
      </c>
      <c r="D414" s="31" t="s">
        <v>649</v>
      </c>
      <c r="E414" s="34">
        <v>4649</v>
      </c>
      <c r="F414" s="31"/>
      <c r="G414" s="31"/>
      <c r="H414" s="31">
        <f t="shared" si="3"/>
        <v>4649</v>
      </c>
      <c r="I414" s="25" t="s">
        <v>1547</v>
      </c>
      <c r="J414" s="25"/>
      <c r="K414" s="25"/>
      <c r="L414" s="25"/>
      <c r="M414" s="25"/>
      <c r="N414" s="25"/>
      <c r="O414" s="30" t="s">
        <v>763</v>
      </c>
      <c r="P414" s="30" t="s">
        <v>764</v>
      </c>
      <c r="Q414" s="25"/>
      <c r="R414" s="30" t="s">
        <v>2527</v>
      </c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  <c r="CZ414" s="92"/>
      <c r="DA414" s="92"/>
      <c r="DB414" s="92"/>
      <c r="DC414" s="92"/>
      <c r="DD414" s="92"/>
      <c r="DE414" s="92"/>
      <c r="DF414" s="92"/>
      <c r="DG414" s="92"/>
      <c r="DH414" s="92"/>
      <c r="DI414" s="92"/>
      <c r="DJ414" s="92"/>
      <c r="DK414" s="92"/>
      <c r="DL414" s="92"/>
    </row>
    <row r="415" spans="1:116" s="93" customFormat="1" ht="51">
      <c r="A415" s="11">
        <v>144</v>
      </c>
      <c r="B415" s="11"/>
      <c r="C415" s="32" t="s">
        <v>765</v>
      </c>
      <c r="D415" s="31" t="s">
        <v>649</v>
      </c>
      <c r="E415" s="34">
        <v>12800</v>
      </c>
      <c r="F415" s="31"/>
      <c r="G415" s="31"/>
      <c r="H415" s="31">
        <f t="shared" si="3"/>
        <v>12800</v>
      </c>
      <c r="I415" s="25" t="s">
        <v>1547</v>
      </c>
      <c r="J415" s="25"/>
      <c r="K415" s="25"/>
      <c r="L415" s="25"/>
      <c r="M415" s="25"/>
      <c r="N415" s="25"/>
      <c r="O415" s="30" t="s">
        <v>766</v>
      </c>
      <c r="P415" s="30" t="s">
        <v>767</v>
      </c>
      <c r="Q415" s="25"/>
      <c r="R415" s="30" t="s">
        <v>768</v>
      </c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  <c r="CZ415" s="92"/>
      <c r="DA415" s="92"/>
      <c r="DB415" s="92"/>
      <c r="DC415" s="92"/>
      <c r="DD415" s="92"/>
      <c r="DE415" s="92"/>
      <c r="DF415" s="92"/>
      <c r="DG415" s="92"/>
      <c r="DH415" s="92"/>
      <c r="DI415" s="92"/>
      <c r="DJ415" s="92"/>
      <c r="DK415" s="92"/>
      <c r="DL415" s="92"/>
    </row>
    <row r="416" spans="1:116" s="93" customFormat="1" ht="51">
      <c r="A416" s="11">
        <v>145</v>
      </c>
      <c r="B416" s="11"/>
      <c r="C416" s="32" t="s">
        <v>769</v>
      </c>
      <c r="D416" s="31" t="s">
        <v>649</v>
      </c>
      <c r="E416" s="34">
        <v>4200</v>
      </c>
      <c r="F416" s="31"/>
      <c r="G416" s="31"/>
      <c r="H416" s="31">
        <f t="shared" si="3"/>
        <v>4200</v>
      </c>
      <c r="I416" s="25" t="s">
        <v>1547</v>
      </c>
      <c r="J416" s="25"/>
      <c r="K416" s="25"/>
      <c r="L416" s="25"/>
      <c r="M416" s="25"/>
      <c r="N416" s="25"/>
      <c r="O416" s="30" t="s">
        <v>770</v>
      </c>
      <c r="P416" s="30" t="s">
        <v>771</v>
      </c>
      <c r="Q416" s="25"/>
      <c r="R416" s="30" t="s">
        <v>772</v>
      </c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  <c r="CZ416" s="92"/>
      <c r="DA416" s="92"/>
      <c r="DB416" s="92"/>
      <c r="DC416" s="92"/>
      <c r="DD416" s="92"/>
      <c r="DE416" s="92"/>
      <c r="DF416" s="92"/>
      <c r="DG416" s="92"/>
      <c r="DH416" s="92"/>
      <c r="DI416" s="92"/>
      <c r="DJ416" s="92"/>
      <c r="DK416" s="92"/>
      <c r="DL416" s="92"/>
    </row>
    <row r="417" spans="1:116" s="93" customFormat="1" ht="63.75">
      <c r="A417" s="11">
        <v>146</v>
      </c>
      <c r="B417" s="11"/>
      <c r="C417" s="32" t="s">
        <v>773</v>
      </c>
      <c r="D417" s="31" t="s">
        <v>774</v>
      </c>
      <c r="E417" s="34">
        <v>20800</v>
      </c>
      <c r="F417" s="31"/>
      <c r="G417" s="31"/>
      <c r="H417" s="31">
        <f t="shared" si="3"/>
        <v>20800</v>
      </c>
      <c r="I417" s="25" t="s">
        <v>1547</v>
      </c>
      <c r="J417" s="25"/>
      <c r="K417" s="25"/>
      <c r="L417" s="25"/>
      <c r="M417" s="25"/>
      <c r="N417" s="25"/>
      <c r="O417" s="30" t="s">
        <v>775</v>
      </c>
      <c r="P417" s="30" t="s">
        <v>776</v>
      </c>
      <c r="Q417" s="25"/>
      <c r="R417" s="30" t="s">
        <v>777</v>
      </c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  <c r="CZ417" s="92"/>
      <c r="DA417" s="92"/>
      <c r="DB417" s="92"/>
      <c r="DC417" s="92"/>
      <c r="DD417" s="92"/>
      <c r="DE417" s="92"/>
      <c r="DF417" s="92"/>
      <c r="DG417" s="92"/>
      <c r="DH417" s="92"/>
      <c r="DI417" s="92"/>
      <c r="DJ417" s="92"/>
      <c r="DK417" s="92"/>
      <c r="DL417" s="92"/>
    </row>
    <row r="418" spans="1:116" s="93" customFormat="1" ht="38.25">
      <c r="A418" s="11">
        <v>147</v>
      </c>
      <c r="B418" s="11"/>
      <c r="C418" s="32" t="s">
        <v>778</v>
      </c>
      <c r="D418" s="31" t="s">
        <v>774</v>
      </c>
      <c r="E418" s="34">
        <v>500</v>
      </c>
      <c r="F418" s="31"/>
      <c r="G418" s="31"/>
      <c r="H418" s="31">
        <f t="shared" si="3"/>
        <v>500</v>
      </c>
      <c r="I418" s="25" t="s">
        <v>1547</v>
      </c>
      <c r="J418" s="25"/>
      <c r="K418" s="25"/>
      <c r="L418" s="25"/>
      <c r="M418" s="25"/>
      <c r="N418" s="25"/>
      <c r="O418" s="30" t="s">
        <v>779</v>
      </c>
      <c r="P418" s="30" t="s">
        <v>780</v>
      </c>
      <c r="Q418" s="25"/>
      <c r="R418" s="30" t="s">
        <v>2527</v>
      </c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  <c r="CZ418" s="92"/>
      <c r="DA418" s="92"/>
      <c r="DB418" s="92"/>
      <c r="DC418" s="92"/>
      <c r="DD418" s="92"/>
      <c r="DE418" s="92"/>
      <c r="DF418" s="92"/>
      <c r="DG418" s="92"/>
      <c r="DH418" s="92"/>
      <c r="DI418" s="92"/>
      <c r="DJ418" s="92"/>
      <c r="DK418" s="92"/>
      <c r="DL418" s="92"/>
    </row>
    <row r="419" spans="1:116" s="93" customFormat="1" ht="38.25">
      <c r="A419" s="11">
        <v>148</v>
      </c>
      <c r="B419" s="11"/>
      <c r="C419" s="32" t="s">
        <v>781</v>
      </c>
      <c r="D419" s="31" t="s">
        <v>774</v>
      </c>
      <c r="E419" s="34">
        <v>39407</v>
      </c>
      <c r="F419" s="31"/>
      <c r="G419" s="31"/>
      <c r="H419" s="31">
        <f t="shared" si="3"/>
        <v>39407</v>
      </c>
      <c r="I419" s="25" t="s">
        <v>1547</v>
      </c>
      <c r="J419" s="25"/>
      <c r="K419" s="25"/>
      <c r="L419" s="25"/>
      <c r="M419" s="25"/>
      <c r="N419" s="25"/>
      <c r="O419" s="30" t="s">
        <v>782</v>
      </c>
      <c r="P419" s="30" t="s">
        <v>783</v>
      </c>
      <c r="Q419" s="25"/>
      <c r="R419" s="30" t="s">
        <v>2527</v>
      </c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</row>
    <row r="420" spans="1:116" s="93" customFormat="1" ht="51">
      <c r="A420" s="11">
        <v>149</v>
      </c>
      <c r="B420" s="11"/>
      <c r="C420" s="32" t="s">
        <v>784</v>
      </c>
      <c r="D420" s="31" t="s">
        <v>649</v>
      </c>
      <c r="E420" s="34">
        <v>2000</v>
      </c>
      <c r="F420" s="31"/>
      <c r="G420" s="31"/>
      <c r="H420" s="31">
        <f t="shared" si="3"/>
        <v>2000</v>
      </c>
      <c r="I420" s="25" t="s">
        <v>1547</v>
      </c>
      <c r="J420" s="25"/>
      <c r="K420" s="25"/>
      <c r="L420" s="25"/>
      <c r="M420" s="25"/>
      <c r="N420" s="25"/>
      <c r="O420" s="30" t="s">
        <v>785</v>
      </c>
      <c r="P420" s="30" t="s">
        <v>786</v>
      </c>
      <c r="Q420" s="25"/>
      <c r="R420" s="30" t="s">
        <v>2527</v>
      </c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</row>
    <row r="421" spans="1:116" s="93" customFormat="1" ht="51">
      <c r="A421" s="11">
        <v>150</v>
      </c>
      <c r="B421" s="11"/>
      <c r="C421" s="32" t="s">
        <v>787</v>
      </c>
      <c r="D421" s="31" t="s">
        <v>788</v>
      </c>
      <c r="E421" s="34">
        <v>4200</v>
      </c>
      <c r="F421" s="31"/>
      <c r="G421" s="31"/>
      <c r="H421" s="31">
        <f t="shared" si="3"/>
        <v>4200</v>
      </c>
      <c r="I421" s="25" t="s">
        <v>1547</v>
      </c>
      <c r="J421" s="25"/>
      <c r="K421" s="25"/>
      <c r="L421" s="25"/>
      <c r="M421" s="25"/>
      <c r="N421" s="25"/>
      <c r="O421" s="30" t="s">
        <v>789</v>
      </c>
      <c r="P421" s="30" t="s">
        <v>790</v>
      </c>
      <c r="Q421" s="25"/>
      <c r="R421" s="30" t="s">
        <v>772</v>
      </c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</row>
    <row r="422" spans="1:116" s="93" customFormat="1" ht="38.25">
      <c r="A422" s="11">
        <v>151</v>
      </c>
      <c r="B422" s="11"/>
      <c r="C422" s="32" t="s">
        <v>791</v>
      </c>
      <c r="D422" s="31" t="s">
        <v>649</v>
      </c>
      <c r="E422" s="34">
        <v>540</v>
      </c>
      <c r="F422" s="31"/>
      <c r="G422" s="31"/>
      <c r="H422" s="31">
        <f t="shared" si="3"/>
        <v>540</v>
      </c>
      <c r="I422" s="25" t="s">
        <v>1547</v>
      </c>
      <c r="J422" s="25"/>
      <c r="K422" s="25"/>
      <c r="L422" s="25"/>
      <c r="M422" s="25"/>
      <c r="N422" s="25"/>
      <c r="O422" s="30" t="s">
        <v>792</v>
      </c>
      <c r="P422" s="30" t="s">
        <v>793</v>
      </c>
      <c r="Q422" s="25"/>
      <c r="R422" s="30" t="s">
        <v>2527</v>
      </c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</row>
    <row r="423" spans="1:116" s="93" customFormat="1" ht="25.5">
      <c r="A423" s="11">
        <v>152</v>
      </c>
      <c r="B423" s="11"/>
      <c r="C423" s="32" t="s">
        <v>794</v>
      </c>
      <c r="D423" s="31" t="s">
        <v>649</v>
      </c>
      <c r="E423" s="34">
        <v>1000</v>
      </c>
      <c r="F423" s="31"/>
      <c r="G423" s="31"/>
      <c r="H423" s="31">
        <f t="shared" si="3"/>
        <v>1000</v>
      </c>
      <c r="I423" s="25" t="s">
        <v>1547</v>
      </c>
      <c r="J423" s="25"/>
      <c r="K423" s="25"/>
      <c r="L423" s="25"/>
      <c r="M423" s="25"/>
      <c r="N423" s="25"/>
      <c r="O423" s="30" t="s">
        <v>795</v>
      </c>
      <c r="P423" s="30" t="s">
        <v>796</v>
      </c>
      <c r="Q423" s="25"/>
      <c r="R423" s="30" t="s">
        <v>2527</v>
      </c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</row>
    <row r="424" spans="1:116" s="93" customFormat="1" ht="38.25">
      <c r="A424" s="11">
        <v>153</v>
      </c>
      <c r="B424" s="11"/>
      <c r="C424" s="32" t="s">
        <v>791</v>
      </c>
      <c r="D424" s="31" t="s">
        <v>649</v>
      </c>
      <c r="E424" s="34">
        <v>540</v>
      </c>
      <c r="F424" s="31"/>
      <c r="G424" s="31"/>
      <c r="H424" s="31">
        <f t="shared" si="3"/>
        <v>540</v>
      </c>
      <c r="I424" s="25" t="s">
        <v>1547</v>
      </c>
      <c r="J424" s="25"/>
      <c r="K424" s="25"/>
      <c r="L424" s="25"/>
      <c r="M424" s="25"/>
      <c r="N424" s="25"/>
      <c r="O424" s="30" t="s">
        <v>797</v>
      </c>
      <c r="P424" s="30" t="s">
        <v>798</v>
      </c>
      <c r="Q424" s="25"/>
      <c r="R424" s="30" t="s">
        <v>2527</v>
      </c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</row>
    <row r="425" spans="15:116" s="98" customFormat="1" ht="12.75">
      <c r="O425" s="92"/>
      <c r="P425" s="92"/>
      <c r="Q425" s="93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</row>
    <row r="426" spans="1:116" s="121" customFormat="1" ht="17.25" customHeight="1">
      <c r="A426" s="119" t="s">
        <v>2540</v>
      </c>
      <c r="B426" s="194" t="s">
        <v>2628</v>
      </c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95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  <c r="BV426" s="120"/>
      <c r="BW426" s="120"/>
      <c r="BX426" s="120"/>
      <c r="BY426" s="120"/>
      <c r="BZ426" s="120"/>
      <c r="CA426" s="120"/>
      <c r="CB426" s="120"/>
      <c r="CC426" s="120"/>
      <c r="CD426" s="120"/>
      <c r="CE426" s="120"/>
      <c r="CF426" s="120"/>
      <c r="CG426" s="120"/>
      <c r="CH426" s="120"/>
      <c r="CI426" s="120"/>
      <c r="CJ426" s="120"/>
      <c r="CK426" s="120"/>
      <c r="CL426" s="120"/>
      <c r="CM426" s="120"/>
      <c r="CN426" s="120"/>
      <c r="CO426" s="120"/>
      <c r="CP426" s="120"/>
      <c r="CQ426" s="120"/>
      <c r="CR426" s="120"/>
      <c r="CS426" s="120"/>
      <c r="CT426" s="120"/>
      <c r="CU426" s="120"/>
      <c r="CV426" s="120"/>
      <c r="CW426" s="120"/>
      <c r="CX426" s="120"/>
      <c r="CY426" s="120"/>
      <c r="CZ426" s="120"/>
      <c r="DA426" s="120"/>
      <c r="DB426" s="120"/>
      <c r="DC426" s="120"/>
      <c r="DD426" s="120"/>
      <c r="DE426" s="120"/>
      <c r="DF426" s="120"/>
      <c r="DG426" s="120"/>
      <c r="DH426" s="120"/>
      <c r="DI426" s="120"/>
      <c r="DJ426" s="120"/>
      <c r="DK426" s="120"/>
      <c r="DL426" s="120"/>
    </row>
    <row r="427" spans="1:116" s="93" customFormat="1" ht="13.5" customHeight="1">
      <c r="A427" s="11"/>
      <c r="B427" s="11" t="s">
        <v>1544</v>
      </c>
      <c r="C427" s="11"/>
      <c r="D427" s="11"/>
      <c r="E427" s="102">
        <f>SUM(E559)</f>
        <v>2400</v>
      </c>
      <c r="F427" s="102">
        <f>SUM(F559)</f>
        <v>0</v>
      </c>
      <c r="G427" s="102">
        <f>SUM(G559)</f>
        <v>0</v>
      </c>
      <c r="H427" s="102">
        <f>SUM(H559)</f>
        <v>2400</v>
      </c>
      <c r="I427" s="11"/>
      <c r="J427" s="11"/>
      <c r="K427" s="11"/>
      <c r="L427" s="11"/>
      <c r="M427" s="11"/>
      <c r="N427" s="11"/>
      <c r="O427" s="11"/>
      <c r="P427" s="18"/>
      <c r="Q427" s="11"/>
      <c r="R427" s="94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</row>
    <row r="428" spans="1:116" s="93" customFormat="1" ht="120.75" customHeight="1">
      <c r="A428" s="11"/>
      <c r="B428" s="103" t="s">
        <v>2612</v>
      </c>
      <c r="C428" s="11" t="s">
        <v>185</v>
      </c>
      <c r="D428" s="11" t="s">
        <v>186</v>
      </c>
      <c r="E428" s="12">
        <v>2014</v>
      </c>
      <c r="F428" s="12">
        <v>0</v>
      </c>
      <c r="G428" s="11">
        <v>0</v>
      </c>
      <c r="H428" s="12">
        <f>E428-F428</f>
        <v>2014</v>
      </c>
      <c r="I428" s="11" t="s">
        <v>1547</v>
      </c>
      <c r="J428" s="11"/>
      <c r="K428" s="11"/>
      <c r="L428" s="11"/>
      <c r="M428" s="11"/>
      <c r="N428" s="11"/>
      <c r="O428" s="11" t="s">
        <v>187</v>
      </c>
      <c r="P428" s="10" t="s">
        <v>188</v>
      </c>
      <c r="Q428" s="23"/>
      <c r="R428" s="94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</row>
    <row r="429" spans="1:116" s="93" customFormat="1" ht="33.75">
      <c r="A429" s="11"/>
      <c r="B429" s="103" t="s">
        <v>2613</v>
      </c>
      <c r="C429" s="11" t="s">
        <v>189</v>
      </c>
      <c r="D429" s="11" t="s">
        <v>190</v>
      </c>
      <c r="E429" s="12">
        <v>2525</v>
      </c>
      <c r="F429" s="12">
        <v>0</v>
      </c>
      <c r="G429" s="11">
        <v>0</v>
      </c>
      <c r="H429" s="12">
        <f>E429</f>
        <v>2525</v>
      </c>
      <c r="I429" s="11" t="s">
        <v>1547</v>
      </c>
      <c r="J429" s="11"/>
      <c r="K429" s="11"/>
      <c r="L429" s="11"/>
      <c r="M429" s="11"/>
      <c r="N429" s="11"/>
      <c r="O429" s="11" t="s">
        <v>2192</v>
      </c>
      <c r="P429" s="11" t="s">
        <v>2631</v>
      </c>
      <c r="Q429" s="23"/>
      <c r="R429" s="94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</row>
    <row r="430" spans="1:116" s="93" customFormat="1" ht="33.75">
      <c r="A430" s="11"/>
      <c r="B430" s="103" t="s">
        <v>2614</v>
      </c>
      <c r="C430" s="11" t="s">
        <v>2632</v>
      </c>
      <c r="D430" s="11" t="s">
        <v>2633</v>
      </c>
      <c r="E430" s="12">
        <v>5200</v>
      </c>
      <c r="F430" s="12">
        <v>0</v>
      </c>
      <c r="G430" s="11">
        <v>0</v>
      </c>
      <c r="H430" s="12">
        <f>E430</f>
        <v>5200</v>
      </c>
      <c r="I430" s="11" t="s">
        <v>1547</v>
      </c>
      <c r="J430" s="11"/>
      <c r="K430" s="11"/>
      <c r="L430" s="11"/>
      <c r="M430" s="11"/>
      <c r="N430" s="11"/>
      <c r="O430" s="11" t="s">
        <v>2634</v>
      </c>
      <c r="P430" s="11" t="s">
        <v>2635</v>
      </c>
      <c r="Q430" s="23"/>
      <c r="R430" s="94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</row>
    <row r="431" spans="1:116" s="93" customFormat="1" ht="33.75">
      <c r="A431" s="11"/>
      <c r="B431" s="103" t="s">
        <v>2615</v>
      </c>
      <c r="C431" s="11" t="s">
        <v>2636</v>
      </c>
      <c r="D431" s="11" t="s">
        <v>2637</v>
      </c>
      <c r="E431" s="12">
        <v>9575</v>
      </c>
      <c r="F431" s="12">
        <v>0</v>
      </c>
      <c r="G431" s="11">
        <v>0</v>
      </c>
      <c r="H431" s="12">
        <f>E431</f>
        <v>9575</v>
      </c>
      <c r="I431" s="11" t="s">
        <v>1547</v>
      </c>
      <c r="J431" s="11"/>
      <c r="K431" s="11"/>
      <c r="L431" s="11"/>
      <c r="M431" s="11"/>
      <c r="N431" s="11"/>
      <c r="O431" s="11" t="s">
        <v>2638</v>
      </c>
      <c r="P431" s="11" t="s">
        <v>2639</v>
      </c>
      <c r="Q431" s="23"/>
      <c r="R431" s="94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</row>
    <row r="432" spans="1:116" s="93" customFormat="1" ht="33.75">
      <c r="A432" s="11"/>
      <c r="B432" s="103" t="s">
        <v>2616</v>
      </c>
      <c r="C432" s="11" t="s">
        <v>2640</v>
      </c>
      <c r="D432" s="11" t="s">
        <v>2641</v>
      </c>
      <c r="E432" s="12">
        <v>4750</v>
      </c>
      <c r="F432" s="12">
        <v>0</v>
      </c>
      <c r="G432" s="11">
        <v>0</v>
      </c>
      <c r="H432" s="12">
        <f aca="true" t="shared" si="4" ref="H432:H495">E432</f>
        <v>4750</v>
      </c>
      <c r="I432" s="11" t="s">
        <v>1547</v>
      </c>
      <c r="J432" s="11"/>
      <c r="K432" s="11"/>
      <c r="L432" s="11"/>
      <c r="M432" s="11"/>
      <c r="N432" s="11"/>
      <c r="O432" s="11" t="s">
        <v>2642</v>
      </c>
      <c r="P432" s="11" t="s">
        <v>2643</v>
      </c>
      <c r="Q432" s="23"/>
      <c r="R432" s="94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</row>
    <row r="433" spans="1:116" s="93" customFormat="1" ht="33.75">
      <c r="A433" s="11"/>
      <c r="B433" s="103" t="s">
        <v>2617</v>
      </c>
      <c r="C433" s="11" t="s">
        <v>2648</v>
      </c>
      <c r="D433" s="11" t="s">
        <v>2649</v>
      </c>
      <c r="E433" s="12">
        <v>2008</v>
      </c>
      <c r="F433" s="12">
        <v>0</v>
      </c>
      <c r="G433" s="11">
        <v>0</v>
      </c>
      <c r="H433" s="12">
        <f t="shared" si="4"/>
        <v>2008</v>
      </c>
      <c r="I433" s="11" t="s">
        <v>1547</v>
      </c>
      <c r="J433" s="11"/>
      <c r="K433" s="11"/>
      <c r="L433" s="11"/>
      <c r="M433" s="11"/>
      <c r="N433" s="11"/>
      <c r="O433" s="11" t="s">
        <v>2650</v>
      </c>
      <c r="P433" s="11" t="s">
        <v>2635</v>
      </c>
      <c r="Q433" s="23"/>
      <c r="R433" s="94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</row>
    <row r="434" spans="1:116" s="93" customFormat="1" ht="33.75">
      <c r="A434" s="11"/>
      <c r="B434" s="103" t="s">
        <v>2618</v>
      </c>
      <c r="C434" s="11" t="s">
        <v>2655</v>
      </c>
      <c r="D434" s="11" t="s">
        <v>2656</v>
      </c>
      <c r="E434" s="12">
        <v>1100</v>
      </c>
      <c r="F434" s="12">
        <v>0</v>
      </c>
      <c r="G434" s="11">
        <v>0</v>
      </c>
      <c r="H434" s="12">
        <f t="shared" si="4"/>
        <v>1100</v>
      </c>
      <c r="I434" s="11" t="s">
        <v>1547</v>
      </c>
      <c r="J434" s="11"/>
      <c r="K434" s="11"/>
      <c r="L434" s="11"/>
      <c r="M434" s="11"/>
      <c r="N434" s="11"/>
      <c r="O434" s="11" t="s">
        <v>2657</v>
      </c>
      <c r="P434" s="11" t="s">
        <v>2658</v>
      </c>
      <c r="Q434" s="23"/>
      <c r="R434" s="94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</row>
    <row r="435" spans="1:116" s="93" customFormat="1" ht="67.5">
      <c r="A435" s="11"/>
      <c r="B435" s="103" t="s">
        <v>2619</v>
      </c>
      <c r="C435" s="11" t="s">
        <v>2662</v>
      </c>
      <c r="D435" s="11" t="s">
        <v>2663</v>
      </c>
      <c r="E435" s="12">
        <v>2684</v>
      </c>
      <c r="F435" s="12">
        <v>0</v>
      </c>
      <c r="G435" s="11">
        <v>0</v>
      </c>
      <c r="H435" s="12">
        <f t="shared" si="4"/>
        <v>2684</v>
      </c>
      <c r="I435" s="11" t="s">
        <v>1547</v>
      </c>
      <c r="J435" s="11"/>
      <c r="K435" s="11"/>
      <c r="L435" s="11"/>
      <c r="M435" s="11"/>
      <c r="N435" s="11"/>
      <c r="O435" s="11" t="s">
        <v>2664</v>
      </c>
      <c r="P435" s="11" t="s">
        <v>2665</v>
      </c>
      <c r="Q435" s="23"/>
      <c r="R435" s="94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</row>
    <row r="436" spans="1:116" s="93" customFormat="1" ht="33.75">
      <c r="A436" s="11"/>
      <c r="B436" s="103" t="s">
        <v>2620</v>
      </c>
      <c r="C436" s="11" t="s">
        <v>2666</v>
      </c>
      <c r="D436" s="11" t="s">
        <v>2667</v>
      </c>
      <c r="E436" s="12">
        <v>5200</v>
      </c>
      <c r="F436" s="23"/>
      <c r="G436" s="11">
        <v>0</v>
      </c>
      <c r="H436" s="12">
        <f t="shared" si="4"/>
        <v>5200</v>
      </c>
      <c r="I436" s="11" t="s">
        <v>1547</v>
      </c>
      <c r="J436" s="11"/>
      <c r="K436" s="11"/>
      <c r="L436" s="23"/>
      <c r="M436" s="11"/>
      <c r="N436" s="11"/>
      <c r="O436" s="11" t="s">
        <v>2668</v>
      </c>
      <c r="P436" s="11" t="s">
        <v>2669</v>
      </c>
      <c r="Q436" s="23"/>
      <c r="R436" s="94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  <c r="CZ436" s="92"/>
      <c r="DA436" s="92"/>
      <c r="DB436" s="92"/>
      <c r="DC436" s="92"/>
      <c r="DD436" s="92"/>
      <c r="DE436" s="92"/>
      <c r="DF436" s="92"/>
      <c r="DG436" s="92"/>
      <c r="DH436" s="92"/>
      <c r="DI436" s="92"/>
      <c r="DJ436" s="92"/>
      <c r="DK436" s="92"/>
      <c r="DL436" s="92"/>
    </row>
    <row r="437" spans="1:116" s="93" customFormat="1" ht="33.75">
      <c r="A437" s="11"/>
      <c r="B437" s="103" t="s">
        <v>2621</v>
      </c>
      <c r="C437" s="11" t="s">
        <v>2670</v>
      </c>
      <c r="D437" s="11" t="s">
        <v>2671</v>
      </c>
      <c r="E437" s="12">
        <v>13200</v>
      </c>
      <c r="F437" s="23"/>
      <c r="G437" s="11">
        <v>0</v>
      </c>
      <c r="H437" s="12">
        <f t="shared" si="4"/>
        <v>13200</v>
      </c>
      <c r="I437" s="11" t="s">
        <v>1547</v>
      </c>
      <c r="J437" s="11"/>
      <c r="K437" s="11"/>
      <c r="L437" s="23"/>
      <c r="M437" s="11"/>
      <c r="N437" s="11"/>
      <c r="O437" s="11" t="s">
        <v>2672</v>
      </c>
      <c r="P437" s="11" t="s">
        <v>2673</v>
      </c>
      <c r="Q437" s="23"/>
      <c r="R437" s="94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</row>
    <row r="438" spans="1:116" s="93" customFormat="1" ht="33.75">
      <c r="A438" s="11"/>
      <c r="B438" s="103" t="s">
        <v>2622</v>
      </c>
      <c r="C438" s="11" t="s">
        <v>2674</v>
      </c>
      <c r="D438" s="11" t="s">
        <v>2675</v>
      </c>
      <c r="E438" s="12">
        <v>47400</v>
      </c>
      <c r="F438" s="23"/>
      <c r="G438" s="11">
        <v>0</v>
      </c>
      <c r="H438" s="12">
        <f t="shared" si="4"/>
        <v>47400</v>
      </c>
      <c r="I438" s="11" t="s">
        <v>1547</v>
      </c>
      <c r="J438" s="11"/>
      <c r="K438" s="11"/>
      <c r="L438" s="23"/>
      <c r="M438" s="11"/>
      <c r="N438" s="11"/>
      <c r="O438" s="11" t="s">
        <v>2676</v>
      </c>
      <c r="P438" s="11" t="s">
        <v>2677</v>
      </c>
      <c r="Q438" s="23"/>
      <c r="R438" s="94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  <c r="CZ438" s="92"/>
      <c r="DA438" s="92"/>
      <c r="DB438" s="92"/>
      <c r="DC438" s="92"/>
      <c r="DD438" s="92"/>
      <c r="DE438" s="92"/>
      <c r="DF438" s="92"/>
      <c r="DG438" s="92"/>
      <c r="DH438" s="92"/>
      <c r="DI438" s="92"/>
      <c r="DJ438" s="92"/>
      <c r="DK438" s="92"/>
      <c r="DL438" s="92"/>
    </row>
    <row r="439" spans="1:116" s="93" customFormat="1" ht="33.75">
      <c r="A439" s="11"/>
      <c r="B439" s="103" t="s">
        <v>2623</v>
      </c>
      <c r="C439" s="11" t="s">
        <v>2193</v>
      </c>
      <c r="D439" s="11" t="s">
        <v>2194</v>
      </c>
      <c r="E439" s="12">
        <v>9200</v>
      </c>
      <c r="F439" s="23"/>
      <c r="G439" s="11">
        <v>0</v>
      </c>
      <c r="H439" s="12">
        <f t="shared" si="4"/>
        <v>9200</v>
      </c>
      <c r="I439" s="11" t="s">
        <v>1547</v>
      </c>
      <c r="J439" s="11"/>
      <c r="K439" s="11"/>
      <c r="L439" s="23"/>
      <c r="M439" s="11"/>
      <c r="N439" s="11"/>
      <c r="O439" s="11" t="s">
        <v>2679</v>
      </c>
      <c r="P439" s="11" t="s">
        <v>2631</v>
      </c>
      <c r="Q439" s="23"/>
      <c r="R439" s="94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</row>
    <row r="440" spans="1:116" s="93" customFormat="1" ht="33.75">
      <c r="A440" s="11"/>
      <c r="B440" s="103" t="s">
        <v>2624</v>
      </c>
      <c r="C440" s="11" t="s">
        <v>2195</v>
      </c>
      <c r="D440" s="11" t="s">
        <v>2756</v>
      </c>
      <c r="E440" s="12">
        <v>345900</v>
      </c>
      <c r="F440" s="23"/>
      <c r="G440" s="11">
        <v>0</v>
      </c>
      <c r="H440" s="12">
        <f t="shared" si="4"/>
        <v>345900</v>
      </c>
      <c r="I440" s="11" t="s">
        <v>1547</v>
      </c>
      <c r="J440" s="11"/>
      <c r="K440" s="11"/>
      <c r="L440" s="23"/>
      <c r="M440" s="11"/>
      <c r="N440" s="11"/>
      <c r="O440" s="11" t="s">
        <v>2681</v>
      </c>
      <c r="P440" s="11" t="s">
        <v>2196</v>
      </c>
      <c r="Q440" s="23"/>
      <c r="R440" s="94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</row>
    <row r="441" spans="1:116" s="93" customFormat="1" ht="33.75">
      <c r="A441" s="11"/>
      <c r="B441" s="103" t="s">
        <v>2625</v>
      </c>
      <c r="C441" s="11" t="s">
        <v>2197</v>
      </c>
      <c r="D441" s="11" t="s">
        <v>2198</v>
      </c>
      <c r="E441" s="12">
        <v>30000</v>
      </c>
      <c r="F441" s="23"/>
      <c r="G441" s="11">
        <v>0</v>
      </c>
      <c r="H441" s="12">
        <f t="shared" si="4"/>
        <v>30000</v>
      </c>
      <c r="I441" s="11" t="s">
        <v>1547</v>
      </c>
      <c r="J441" s="11"/>
      <c r="K441" s="11"/>
      <c r="L441" s="23"/>
      <c r="M441" s="11"/>
      <c r="N441" s="11"/>
      <c r="O441" s="11" t="s">
        <v>2682</v>
      </c>
      <c r="P441" s="11" t="s">
        <v>2199</v>
      </c>
      <c r="Q441" s="23"/>
      <c r="R441" s="94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</row>
    <row r="442" spans="1:116" s="93" customFormat="1" ht="33.75">
      <c r="A442" s="11"/>
      <c r="B442" s="103" t="s">
        <v>2626</v>
      </c>
      <c r="C442" s="11" t="s">
        <v>2683</v>
      </c>
      <c r="D442" s="11" t="s">
        <v>2675</v>
      </c>
      <c r="E442" s="12">
        <v>5225</v>
      </c>
      <c r="F442" s="23"/>
      <c r="G442" s="11">
        <v>0</v>
      </c>
      <c r="H442" s="12">
        <f t="shared" si="4"/>
        <v>5225</v>
      </c>
      <c r="I442" s="11" t="s">
        <v>1547</v>
      </c>
      <c r="J442" s="11"/>
      <c r="K442" s="11"/>
      <c r="L442" s="23"/>
      <c r="M442" s="11"/>
      <c r="N442" s="11"/>
      <c r="O442" s="11" t="s">
        <v>2684</v>
      </c>
      <c r="P442" s="11" t="s">
        <v>2685</v>
      </c>
      <c r="Q442" s="23"/>
      <c r="R442" s="94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  <c r="CZ442" s="92"/>
      <c r="DA442" s="92"/>
      <c r="DB442" s="92"/>
      <c r="DC442" s="92"/>
      <c r="DD442" s="92"/>
      <c r="DE442" s="92"/>
      <c r="DF442" s="92"/>
      <c r="DG442" s="92"/>
      <c r="DH442" s="92"/>
      <c r="DI442" s="92"/>
      <c r="DJ442" s="92"/>
      <c r="DK442" s="92"/>
      <c r="DL442" s="92"/>
    </row>
    <row r="443" spans="1:116" s="93" customFormat="1" ht="33.75">
      <c r="A443" s="11"/>
      <c r="B443" s="103" t="s">
        <v>2627</v>
      </c>
      <c r="C443" s="11" t="s">
        <v>2686</v>
      </c>
      <c r="D443" s="11" t="s">
        <v>2687</v>
      </c>
      <c r="E443" s="12">
        <v>2405</v>
      </c>
      <c r="F443" s="23"/>
      <c r="G443" s="11">
        <v>0</v>
      </c>
      <c r="H443" s="12">
        <f t="shared" si="4"/>
        <v>2405</v>
      </c>
      <c r="I443" s="11" t="s">
        <v>1547</v>
      </c>
      <c r="J443" s="11"/>
      <c r="K443" s="11"/>
      <c r="L443" s="23"/>
      <c r="M443" s="11"/>
      <c r="N443" s="11"/>
      <c r="O443" s="11" t="s">
        <v>2688</v>
      </c>
      <c r="P443" s="11" t="s">
        <v>2689</v>
      </c>
      <c r="Q443" s="23"/>
      <c r="R443" s="94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2"/>
      <c r="DF443" s="92"/>
      <c r="DG443" s="92"/>
      <c r="DH443" s="92"/>
      <c r="DI443" s="92"/>
      <c r="DJ443" s="92"/>
      <c r="DK443" s="92"/>
      <c r="DL443" s="92"/>
    </row>
    <row r="444" spans="1:116" s="93" customFormat="1" ht="33.75">
      <c r="A444" s="11"/>
      <c r="B444" s="103" t="s">
        <v>2608</v>
      </c>
      <c r="C444" s="11" t="s">
        <v>2690</v>
      </c>
      <c r="D444" s="11" t="s">
        <v>2691</v>
      </c>
      <c r="E444" s="12">
        <v>43600</v>
      </c>
      <c r="F444" s="23"/>
      <c r="G444" s="11">
        <v>0</v>
      </c>
      <c r="H444" s="12">
        <f t="shared" si="4"/>
        <v>43600</v>
      </c>
      <c r="I444" s="11" t="s">
        <v>1547</v>
      </c>
      <c r="J444" s="11"/>
      <c r="K444" s="11"/>
      <c r="L444" s="23"/>
      <c r="M444" s="11"/>
      <c r="N444" s="11"/>
      <c r="O444" s="11" t="s">
        <v>2692</v>
      </c>
      <c r="P444" s="11" t="s">
        <v>2693</v>
      </c>
      <c r="Q444" s="23"/>
      <c r="R444" s="94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  <c r="CZ444" s="92"/>
      <c r="DA444" s="92"/>
      <c r="DB444" s="92"/>
      <c r="DC444" s="92"/>
      <c r="DD444" s="92"/>
      <c r="DE444" s="92"/>
      <c r="DF444" s="92"/>
      <c r="DG444" s="92"/>
      <c r="DH444" s="92"/>
      <c r="DI444" s="92"/>
      <c r="DJ444" s="92"/>
      <c r="DK444" s="92"/>
      <c r="DL444" s="92"/>
    </row>
    <row r="445" spans="1:116" s="93" customFormat="1" ht="33.75">
      <c r="A445" s="11"/>
      <c r="B445" s="103" t="s">
        <v>2609</v>
      </c>
      <c r="C445" s="11" t="s">
        <v>2696</v>
      </c>
      <c r="D445" s="11" t="s">
        <v>2691</v>
      </c>
      <c r="E445" s="12">
        <v>6330</v>
      </c>
      <c r="F445" s="23"/>
      <c r="G445" s="11">
        <v>0</v>
      </c>
      <c r="H445" s="12">
        <f t="shared" si="4"/>
        <v>6330</v>
      </c>
      <c r="I445" s="11" t="s">
        <v>1547</v>
      </c>
      <c r="J445" s="11"/>
      <c r="K445" s="11"/>
      <c r="L445" s="23"/>
      <c r="M445" s="11"/>
      <c r="N445" s="11"/>
      <c r="O445" s="11" t="s">
        <v>2697</v>
      </c>
      <c r="P445" s="11" t="s">
        <v>2698</v>
      </c>
      <c r="Q445" s="23"/>
      <c r="R445" s="94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</row>
    <row r="446" spans="1:116" s="93" customFormat="1" ht="33.75">
      <c r="A446" s="11"/>
      <c r="B446" s="103" t="s">
        <v>2610</v>
      </c>
      <c r="C446" s="23" t="s">
        <v>2700</v>
      </c>
      <c r="D446" s="11" t="s">
        <v>2701</v>
      </c>
      <c r="E446" s="12">
        <v>9200</v>
      </c>
      <c r="F446" s="23"/>
      <c r="G446" s="11">
        <v>0</v>
      </c>
      <c r="H446" s="12">
        <f t="shared" si="4"/>
        <v>9200</v>
      </c>
      <c r="I446" s="11" t="s">
        <v>1547</v>
      </c>
      <c r="J446" s="11"/>
      <c r="K446" s="11"/>
      <c r="L446" s="23"/>
      <c r="M446" s="11"/>
      <c r="N446" s="11"/>
      <c r="O446" s="11" t="s">
        <v>2702</v>
      </c>
      <c r="P446" s="11" t="s">
        <v>2703</v>
      </c>
      <c r="Q446" s="23"/>
      <c r="R446" s="94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</row>
    <row r="447" spans="1:116" s="93" customFormat="1" ht="33.75">
      <c r="A447" s="11"/>
      <c r="B447" s="103" t="s">
        <v>2611</v>
      </c>
      <c r="C447" s="23" t="s">
        <v>2712</v>
      </c>
      <c r="D447" s="11" t="s">
        <v>2713</v>
      </c>
      <c r="E447" s="12">
        <v>56600</v>
      </c>
      <c r="F447" s="23"/>
      <c r="G447" s="11">
        <v>0</v>
      </c>
      <c r="H447" s="12">
        <f t="shared" si="4"/>
        <v>56600</v>
      </c>
      <c r="I447" s="11" t="s">
        <v>1547</v>
      </c>
      <c r="J447" s="11"/>
      <c r="K447" s="11"/>
      <c r="L447" s="23"/>
      <c r="M447" s="11"/>
      <c r="N447" s="11"/>
      <c r="O447" s="11" t="s">
        <v>2714</v>
      </c>
      <c r="P447" s="11" t="s">
        <v>2715</v>
      </c>
      <c r="Q447" s="23"/>
      <c r="R447" s="94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  <c r="CZ447" s="92"/>
      <c r="DA447" s="92"/>
      <c r="DB447" s="92"/>
      <c r="DC447" s="92"/>
      <c r="DD447" s="92"/>
      <c r="DE447" s="92"/>
      <c r="DF447" s="92"/>
      <c r="DG447" s="92"/>
      <c r="DH447" s="92"/>
      <c r="DI447" s="92"/>
      <c r="DJ447" s="92"/>
      <c r="DK447" s="92"/>
      <c r="DL447" s="92"/>
    </row>
    <row r="448" spans="1:116" s="93" customFormat="1" ht="33.75">
      <c r="A448" s="11"/>
      <c r="B448" s="103" t="s">
        <v>2694</v>
      </c>
      <c r="C448" s="23" t="s">
        <v>2735</v>
      </c>
      <c r="D448" s="11" t="s">
        <v>2736</v>
      </c>
      <c r="E448" s="12">
        <v>18000</v>
      </c>
      <c r="F448" s="23"/>
      <c r="G448" s="11">
        <v>0</v>
      </c>
      <c r="H448" s="12">
        <f t="shared" si="4"/>
        <v>18000</v>
      </c>
      <c r="I448" s="11" t="s">
        <v>1547</v>
      </c>
      <c r="J448" s="11"/>
      <c r="K448" s="11"/>
      <c r="L448" s="23"/>
      <c r="M448" s="11"/>
      <c r="N448" s="11"/>
      <c r="O448" s="11" t="s">
        <v>2737</v>
      </c>
      <c r="P448" s="11" t="s">
        <v>2738</v>
      </c>
      <c r="Q448" s="23"/>
      <c r="R448" s="94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2"/>
      <c r="DF448" s="92"/>
      <c r="DG448" s="92"/>
      <c r="DH448" s="92"/>
      <c r="DI448" s="92"/>
      <c r="DJ448" s="92"/>
      <c r="DK448" s="92"/>
      <c r="DL448" s="92"/>
    </row>
    <row r="449" spans="1:116" s="93" customFormat="1" ht="33.75">
      <c r="A449" s="11"/>
      <c r="B449" s="103" t="s">
        <v>2695</v>
      </c>
      <c r="C449" s="23" t="s">
        <v>2751</v>
      </c>
      <c r="D449" s="11" t="s">
        <v>2701</v>
      </c>
      <c r="E449" s="12">
        <v>19900</v>
      </c>
      <c r="F449" s="23"/>
      <c r="G449" s="11">
        <v>0</v>
      </c>
      <c r="H449" s="12">
        <f t="shared" si="4"/>
        <v>19900</v>
      </c>
      <c r="I449" s="11" t="s">
        <v>1547</v>
      </c>
      <c r="J449" s="11"/>
      <c r="K449" s="11"/>
      <c r="L449" s="23"/>
      <c r="M449" s="11"/>
      <c r="N449" s="11"/>
      <c r="O449" s="11" t="s">
        <v>2752</v>
      </c>
      <c r="P449" s="11" t="s">
        <v>2753</v>
      </c>
      <c r="Q449" s="23"/>
      <c r="R449" s="94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  <c r="CZ449" s="92"/>
      <c r="DA449" s="92"/>
      <c r="DB449" s="92"/>
      <c r="DC449" s="92"/>
      <c r="DD449" s="92"/>
      <c r="DE449" s="92"/>
      <c r="DF449" s="92"/>
      <c r="DG449" s="92"/>
      <c r="DH449" s="92"/>
      <c r="DI449" s="92"/>
      <c r="DJ449" s="92"/>
      <c r="DK449" s="92"/>
      <c r="DL449" s="92"/>
    </row>
    <row r="450" spans="1:116" s="93" customFormat="1" ht="33.75">
      <c r="A450" s="11"/>
      <c r="B450" s="103" t="s">
        <v>2699</v>
      </c>
      <c r="C450" s="23" t="s">
        <v>2755</v>
      </c>
      <c r="D450" s="11" t="s">
        <v>2756</v>
      </c>
      <c r="E450" s="12">
        <v>7440</v>
      </c>
      <c r="F450" s="23"/>
      <c r="G450" s="11">
        <v>0</v>
      </c>
      <c r="H450" s="12">
        <f t="shared" si="4"/>
        <v>7440</v>
      </c>
      <c r="I450" s="11" t="s">
        <v>1547</v>
      </c>
      <c r="J450" s="11"/>
      <c r="K450" s="11"/>
      <c r="L450" s="23"/>
      <c r="M450" s="11"/>
      <c r="N450" s="11"/>
      <c r="O450" s="11" t="s">
        <v>2757</v>
      </c>
      <c r="P450" s="11" t="s">
        <v>2758</v>
      </c>
      <c r="Q450" s="23"/>
      <c r="R450" s="94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  <c r="CZ450" s="92"/>
      <c r="DA450" s="92"/>
      <c r="DB450" s="92"/>
      <c r="DC450" s="92"/>
      <c r="DD450" s="92"/>
      <c r="DE450" s="92"/>
      <c r="DF450" s="92"/>
      <c r="DG450" s="92"/>
      <c r="DH450" s="92"/>
      <c r="DI450" s="92"/>
      <c r="DJ450" s="92"/>
      <c r="DK450" s="92"/>
      <c r="DL450" s="92"/>
    </row>
    <row r="451" spans="1:116" s="93" customFormat="1" ht="33.75">
      <c r="A451" s="11"/>
      <c r="B451" s="103" t="s">
        <v>2704</v>
      </c>
      <c r="C451" s="23" t="s">
        <v>2760</v>
      </c>
      <c r="D451" s="11" t="s">
        <v>2671</v>
      </c>
      <c r="E451" s="12">
        <v>15040</v>
      </c>
      <c r="F451" s="23"/>
      <c r="G451" s="11">
        <v>0</v>
      </c>
      <c r="H451" s="12">
        <f t="shared" si="4"/>
        <v>15040</v>
      </c>
      <c r="I451" s="11" t="s">
        <v>1547</v>
      </c>
      <c r="J451" s="11"/>
      <c r="K451" s="11"/>
      <c r="L451" s="23"/>
      <c r="M451" s="11"/>
      <c r="N451" s="11"/>
      <c r="O451" s="11" t="s">
        <v>2761</v>
      </c>
      <c r="P451" s="11" t="s">
        <v>2762</v>
      </c>
      <c r="Q451" s="23"/>
      <c r="R451" s="94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  <c r="CZ451" s="92"/>
      <c r="DA451" s="92"/>
      <c r="DB451" s="92"/>
      <c r="DC451" s="92"/>
      <c r="DD451" s="92"/>
      <c r="DE451" s="92"/>
      <c r="DF451" s="92"/>
      <c r="DG451" s="92"/>
      <c r="DH451" s="92"/>
      <c r="DI451" s="92"/>
      <c r="DJ451" s="92"/>
      <c r="DK451" s="92"/>
      <c r="DL451" s="92"/>
    </row>
    <row r="452" spans="1:116" s="93" customFormat="1" ht="33.75">
      <c r="A452" s="11"/>
      <c r="B452" s="103" t="s">
        <v>2709</v>
      </c>
      <c r="C452" s="23" t="s">
        <v>2764</v>
      </c>
      <c r="D452" s="11" t="s">
        <v>2671</v>
      </c>
      <c r="E452" s="12">
        <v>18200</v>
      </c>
      <c r="F452" s="23"/>
      <c r="G452" s="11">
        <v>0</v>
      </c>
      <c r="H452" s="12">
        <f t="shared" si="4"/>
        <v>18200</v>
      </c>
      <c r="I452" s="11" t="s">
        <v>1547</v>
      </c>
      <c r="J452" s="11"/>
      <c r="K452" s="11"/>
      <c r="L452" s="23"/>
      <c r="M452" s="11"/>
      <c r="N452" s="11"/>
      <c r="O452" s="11" t="s">
        <v>2765</v>
      </c>
      <c r="P452" s="11" t="s">
        <v>2762</v>
      </c>
      <c r="Q452" s="23"/>
      <c r="R452" s="94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  <c r="CY452" s="92"/>
      <c r="CZ452" s="92"/>
      <c r="DA452" s="92"/>
      <c r="DB452" s="92"/>
      <c r="DC452" s="92"/>
      <c r="DD452" s="92"/>
      <c r="DE452" s="92"/>
      <c r="DF452" s="92"/>
      <c r="DG452" s="92"/>
      <c r="DH452" s="92"/>
      <c r="DI452" s="92"/>
      <c r="DJ452" s="92"/>
      <c r="DK452" s="92"/>
      <c r="DL452" s="92"/>
    </row>
    <row r="453" spans="1:116" s="93" customFormat="1" ht="47.25" customHeight="1">
      <c r="A453" s="11"/>
      <c r="B453" s="103" t="s">
        <v>2711</v>
      </c>
      <c r="C453" s="23" t="s">
        <v>35</v>
      </c>
      <c r="D453" s="11" t="s">
        <v>2667</v>
      </c>
      <c r="E453" s="12">
        <v>500</v>
      </c>
      <c r="F453" s="23"/>
      <c r="G453" s="11">
        <v>0</v>
      </c>
      <c r="H453" s="12">
        <f t="shared" si="4"/>
        <v>500</v>
      </c>
      <c r="I453" s="11" t="s">
        <v>1547</v>
      </c>
      <c r="J453" s="11"/>
      <c r="K453" s="11"/>
      <c r="L453" s="23"/>
      <c r="M453" s="11"/>
      <c r="N453" s="11"/>
      <c r="O453" s="11" t="s">
        <v>36</v>
      </c>
      <c r="P453" s="11" t="s">
        <v>2762</v>
      </c>
      <c r="Q453" s="23"/>
      <c r="R453" s="94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  <c r="CZ453" s="92"/>
      <c r="DA453" s="92"/>
      <c r="DB453" s="92"/>
      <c r="DC453" s="92"/>
      <c r="DD453" s="92"/>
      <c r="DE453" s="92"/>
      <c r="DF453" s="92"/>
      <c r="DG453" s="92"/>
      <c r="DH453" s="92"/>
      <c r="DI453" s="92"/>
      <c r="DJ453" s="92"/>
      <c r="DK453" s="92"/>
      <c r="DL453" s="92"/>
    </row>
    <row r="454" spans="1:116" s="93" customFormat="1" ht="33.75">
      <c r="A454" s="11"/>
      <c r="B454" s="103" t="s">
        <v>2716</v>
      </c>
      <c r="C454" s="23" t="s">
        <v>720</v>
      </c>
      <c r="D454" s="11" t="s">
        <v>721</v>
      </c>
      <c r="E454" s="12">
        <v>12200</v>
      </c>
      <c r="F454" s="23"/>
      <c r="G454" s="11">
        <v>0</v>
      </c>
      <c r="H454" s="12">
        <f t="shared" si="4"/>
        <v>12200</v>
      </c>
      <c r="I454" s="11" t="s">
        <v>1547</v>
      </c>
      <c r="J454" s="11"/>
      <c r="K454" s="11"/>
      <c r="L454" s="23"/>
      <c r="M454" s="11"/>
      <c r="N454" s="11"/>
      <c r="O454" s="11" t="s">
        <v>722</v>
      </c>
      <c r="P454" s="11" t="s">
        <v>2762</v>
      </c>
      <c r="Q454" s="23"/>
      <c r="R454" s="94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  <c r="CZ454" s="92"/>
      <c r="DA454" s="92"/>
      <c r="DB454" s="92"/>
      <c r="DC454" s="92"/>
      <c r="DD454" s="92"/>
      <c r="DE454" s="92"/>
      <c r="DF454" s="92"/>
      <c r="DG454" s="92"/>
      <c r="DH454" s="92"/>
      <c r="DI454" s="92"/>
      <c r="DJ454" s="92"/>
      <c r="DK454" s="92"/>
      <c r="DL454" s="92"/>
    </row>
    <row r="455" spans="1:116" s="93" customFormat="1" ht="33.75">
      <c r="A455" s="11"/>
      <c r="B455" s="103" t="s">
        <v>2720</v>
      </c>
      <c r="C455" s="23" t="s">
        <v>948</v>
      </c>
      <c r="D455" s="11" t="s">
        <v>949</v>
      </c>
      <c r="E455" s="12">
        <v>6350</v>
      </c>
      <c r="F455" s="23"/>
      <c r="G455" s="11">
        <v>0</v>
      </c>
      <c r="H455" s="12">
        <f t="shared" si="4"/>
        <v>6350</v>
      </c>
      <c r="I455" s="11" t="s">
        <v>1547</v>
      </c>
      <c r="J455" s="11"/>
      <c r="K455" s="11"/>
      <c r="L455" s="23"/>
      <c r="M455" s="11"/>
      <c r="N455" s="11"/>
      <c r="O455" s="11" t="s">
        <v>950</v>
      </c>
      <c r="P455" s="11" t="s">
        <v>951</v>
      </c>
      <c r="Q455" s="23"/>
      <c r="R455" s="94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  <c r="CY455" s="92"/>
      <c r="CZ455" s="92"/>
      <c r="DA455" s="92"/>
      <c r="DB455" s="92"/>
      <c r="DC455" s="92"/>
      <c r="DD455" s="92"/>
      <c r="DE455" s="92"/>
      <c r="DF455" s="92"/>
      <c r="DG455" s="92"/>
      <c r="DH455" s="92"/>
      <c r="DI455" s="92"/>
      <c r="DJ455" s="92"/>
      <c r="DK455" s="92"/>
      <c r="DL455" s="92"/>
    </row>
    <row r="456" spans="1:116" s="93" customFormat="1" ht="33.75">
      <c r="A456" s="11"/>
      <c r="B456" s="103" t="s">
        <v>2725</v>
      </c>
      <c r="C456" s="23" t="s">
        <v>953</v>
      </c>
      <c r="D456" s="11" t="s">
        <v>954</v>
      </c>
      <c r="E456" s="12">
        <v>5180</v>
      </c>
      <c r="F456" s="23"/>
      <c r="G456" s="11">
        <v>0</v>
      </c>
      <c r="H456" s="12">
        <f t="shared" si="4"/>
        <v>5180</v>
      </c>
      <c r="I456" s="11" t="s">
        <v>1547</v>
      </c>
      <c r="J456" s="11"/>
      <c r="K456" s="11"/>
      <c r="L456" s="23"/>
      <c r="M456" s="11"/>
      <c r="N456" s="11"/>
      <c r="O456" s="11" t="s">
        <v>955</v>
      </c>
      <c r="P456" s="11" t="s">
        <v>956</v>
      </c>
      <c r="Q456" s="23"/>
      <c r="R456" s="94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  <c r="CY456" s="92"/>
      <c r="CZ456" s="92"/>
      <c r="DA456" s="92"/>
      <c r="DB456" s="92"/>
      <c r="DC456" s="92"/>
      <c r="DD456" s="92"/>
      <c r="DE456" s="92"/>
      <c r="DF456" s="92"/>
      <c r="DG456" s="92"/>
      <c r="DH456" s="92"/>
      <c r="DI456" s="92"/>
      <c r="DJ456" s="92"/>
      <c r="DK456" s="92"/>
      <c r="DL456" s="92"/>
    </row>
    <row r="457" spans="1:116" s="93" customFormat="1" ht="33.75">
      <c r="A457" s="11"/>
      <c r="B457" s="103" t="s">
        <v>2730</v>
      </c>
      <c r="C457" s="23" t="s">
        <v>958</v>
      </c>
      <c r="D457" s="11" t="s">
        <v>959</v>
      </c>
      <c r="E457" s="12">
        <v>3200</v>
      </c>
      <c r="F457" s="23"/>
      <c r="G457" s="11">
        <v>0</v>
      </c>
      <c r="H457" s="12">
        <f t="shared" si="4"/>
        <v>3200</v>
      </c>
      <c r="I457" s="11" t="s">
        <v>1547</v>
      </c>
      <c r="J457" s="11"/>
      <c r="K457" s="11"/>
      <c r="L457" s="23"/>
      <c r="M457" s="11"/>
      <c r="N457" s="11"/>
      <c r="O457" s="11" t="s">
        <v>960</v>
      </c>
      <c r="P457" s="11" t="s">
        <v>961</v>
      </c>
      <c r="Q457" s="23"/>
      <c r="R457" s="94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  <c r="CY457" s="92"/>
      <c r="CZ457" s="92"/>
      <c r="DA457" s="92"/>
      <c r="DB457" s="92"/>
      <c r="DC457" s="92"/>
      <c r="DD457" s="92"/>
      <c r="DE457" s="92"/>
      <c r="DF457" s="92"/>
      <c r="DG457" s="92"/>
      <c r="DH457" s="92"/>
      <c r="DI457" s="92"/>
      <c r="DJ457" s="92"/>
      <c r="DK457" s="92"/>
      <c r="DL457" s="92"/>
    </row>
    <row r="458" spans="1:116" s="93" customFormat="1" ht="33.75">
      <c r="A458" s="11"/>
      <c r="B458" s="103" t="s">
        <v>2734</v>
      </c>
      <c r="C458" s="23" t="s">
        <v>963</v>
      </c>
      <c r="D458" s="11" t="s">
        <v>949</v>
      </c>
      <c r="E458" s="12">
        <v>3200</v>
      </c>
      <c r="F458" s="23"/>
      <c r="G458" s="11">
        <v>0</v>
      </c>
      <c r="H458" s="12">
        <f t="shared" si="4"/>
        <v>3200</v>
      </c>
      <c r="I458" s="11" t="s">
        <v>1547</v>
      </c>
      <c r="J458" s="11"/>
      <c r="K458" s="11"/>
      <c r="L458" s="23"/>
      <c r="M458" s="11"/>
      <c r="N458" s="11"/>
      <c r="O458" s="11" t="s">
        <v>964</v>
      </c>
      <c r="P458" s="11" t="s">
        <v>961</v>
      </c>
      <c r="Q458" s="23"/>
      <c r="R458" s="94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  <c r="CY458" s="92"/>
      <c r="CZ458" s="92"/>
      <c r="DA458" s="92"/>
      <c r="DB458" s="92"/>
      <c r="DC458" s="92"/>
      <c r="DD458" s="92"/>
      <c r="DE458" s="92"/>
      <c r="DF458" s="92"/>
      <c r="DG458" s="92"/>
      <c r="DH458" s="92"/>
      <c r="DI458" s="92"/>
      <c r="DJ458" s="92"/>
      <c r="DK458" s="92"/>
      <c r="DL458" s="92"/>
    </row>
    <row r="459" spans="1:116" s="93" customFormat="1" ht="33.75">
      <c r="A459" s="11"/>
      <c r="B459" s="103" t="s">
        <v>2739</v>
      </c>
      <c r="C459" s="23" t="s">
        <v>966</v>
      </c>
      <c r="D459" s="11" t="s">
        <v>949</v>
      </c>
      <c r="E459" s="12">
        <v>3200</v>
      </c>
      <c r="F459" s="23"/>
      <c r="G459" s="11">
        <v>0</v>
      </c>
      <c r="H459" s="12">
        <f t="shared" si="4"/>
        <v>3200</v>
      </c>
      <c r="I459" s="11" t="s">
        <v>1547</v>
      </c>
      <c r="J459" s="11"/>
      <c r="K459" s="11"/>
      <c r="L459" s="23"/>
      <c r="M459" s="11"/>
      <c r="N459" s="11"/>
      <c r="O459" s="11" t="s">
        <v>967</v>
      </c>
      <c r="P459" s="11" t="s">
        <v>961</v>
      </c>
      <c r="Q459" s="23"/>
      <c r="R459" s="94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  <c r="CY459" s="92"/>
      <c r="CZ459" s="92"/>
      <c r="DA459" s="92"/>
      <c r="DB459" s="92"/>
      <c r="DC459" s="92"/>
      <c r="DD459" s="92"/>
      <c r="DE459" s="92"/>
      <c r="DF459" s="92"/>
      <c r="DG459" s="92"/>
      <c r="DH459" s="92"/>
      <c r="DI459" s="92"/>
      <c r="DJ459" s="92"/>
      <c r="DK459" s="92"/>
      <c r="DL459" s="92"/>
    </row>
    <row r="460" spans="1:116" s="107" customFormat="1" ht="33.75">
      <c r="A460" s="42"/>
      <c r="B460" s="104" t="s">
        <v>2742</v>
      </c>
      <c r="C460" s="41" t="s">
        <v>2200</v>
      </c>
      <c r="D460" s="42" t="s">
        <v>949</v>
      </c>
      <c r="E460" s="43">
        <v>3000</v>
      </c>
      <c r="F460" s="41"/>
      <c r="G460" s="42">
        <v>0</v>
      </c>
      <c r="H460" s="43">
        <f t="shared" si="4"/>
        <v>3000</v>
      </c>
      <c r="I460" s="42" t="s">
        <v>1547</v>
      </c>
      <c r="J460" s="42"/>
      <c r="K460" s="42"/>
      <c r="L460" s="41"/>
      <c r="M460" s="42"/>
      <c r="N460" s="42"/>
      <c r="O460" s="42" t="s">
        <v>2201</v>
      </c>
      <c r="P460" s="42" t="s">
        <v>2631</v>
      </c>
      <c r="Q460" s="41"/>
      <c r="R460" s="105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  <c r="BV460" s="106"/>
      <c r="BW460" s="106"/>
      <c r="BX460" s="106"/>
      <c r="BY460" s="106"/>
      <c r="BZ460" s="106"/>
      <c r="CA460" s="106"/>
      <c r="CB460" s="106"/>
      <c r="CC460" s="106"/>
      <c r="CD460" s="106"/>
      <c r="CE460" s="106"/>
      <c r="CF460" s="106"/>
      <c r="CG460" s="106"/>
      <c r="CH460" s="106"/>
      <c r="CI460" s="106"/>
      <c r="CJ460" s="106"/>
      <c r="CK460" s="106"/>
      <c r="CL460" s="106"/>
      <c r="CM460" s="106"/>
      <c r="CN460" s="106"/>
      <c r="CO460" s="106"/>
      <c r="CP460" s="106"/>
      <c r="CQ460" s="106"/>
      <c r="CR460" s="106"/>
      <c r="CS460" s="106"/>
      <c r="CT460" s="106"/>
      <c r="CU460" s="106"/>
      <c r="CV460" s="106"/>
      <c r="CW460" s="106"/>
      <c r="CX460" s="106"/>
      <c r="CY460" s="106"/>
      <c r="CZ460" s="106"/>
      <c r="DA460" s="106"/>
      <c r="DB460" s="106"/>
      <c r="DC460" s="106"/>
      <c r="DD460" s="106"/>
      <c r="DE460" s="106"/>
      <c r="DF460" s="106"/>
      <c r="DG460" s="106"/>
      <c r="DH460" s="106"/>
      <c r="DI460" s="106"/>
      <c r="DJ460" s="106"/>
      <c r="DK460" s="106"/>
      <c r="DL460" s="106"/>
    </row>
    <row r="461" spans="1:116" s="93" customFormat="1" ht="33.75">
      <c r="A461" s="11"/>
      <c r="B461" s="103" t="s">
        <v>2746</v>
      </c>
      <c r="C461" s="23" t="s">
        <v>0</v>
      </c>
      <c r="D461" s="11" t="s">
        <v>949</v>
      </c>
      <c r="E461" s="12">
        <v>3200</v>
      </c>
      <c r="F461" s="23"/>
      <c r="G461" s="11">
        <v>0</v>
      </c>
      <c r="H461" s="12">
        <f t="shared" si="4"/>
        <v>3200</v>
      </c>
      <c r="I461" s="11" t="s">
        <v>1547</v>
      </c>
      <c r="J461" s="11"/>
      <c r="K461" s="11"/>
      <c r="L461" s="23"/>
      <c r="M461" s="11"/>
      <c r="N461" s="11"/>
      <c r="O461" s="11" t="s">
        <v>1</v>
      </c>
      <c r="P461" s="11" t="s">
        <v>961</v>
      </c>
      <c r="Q461" s="23"/>
      <c r="R461" s="94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  <c r="CY461" s="92"/>
      <c r="CZ461" s="92"/>
      <c r="DA461" s="92"/>
      <c r="DB461" s="92"/>
      <c r="DC461" s="92"/>
      <c r="DD461" s="92"/>
      <c r="DE461" s="92"/>
      <c r="DF461" s="92"/>
      <c r="DG461" s="92"/>
      <c r="DH461" s="92"/>
      <c r="DI461" s="92"/>
      <c r="DJ461" s="92"/>
      <c r="DK461" s="92"/>
      <c r="DL461" s="92"/>
    </row>
    <row r="462" spans="1:116" s="107" customFormat="1" ht="33.75">
      <c r="A462" s="42"/>
      <c r="B462" s="104" t="s">
        <v>2750</v>
      </c>
      <c r="C462" s="41" t="s">
        <v>2789</v>
      </c>
      <c r="D462" s="42" t="s">
        <v>969</v>
      </c>
      <c r="E462" s="43">
        <v>700</v>
      </c>
      <c r="F462" s="41"/>
      <c r="G462" s="42">
        <v>0</v>
      </c>
      <c r="H462" s="43">
        <f t="shared" si="4"/>
        <v>700</v>
      </c>
      <c r="I462" s="42" t="s">
        <v>1547</v>
      </c>
      <c r="J462" s="42"/>
      <c r="K462" s="42"/>
      <c r="L462" s="41"/>
      <c r="M462" s="42"/>
      <c r="N462" s="42"/>
      <c r="O462" s="42" t="s">
        <v>2202</v>
      </c>
      <c r="P462" s="42" t="s">
        <v>2631</v>
      </c>
      <c r="Q462" s="41"/>
      <c r="R462" s="105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  <c r="BV462" s="106"/>
      <c r="BW462" s="106"/>
      <c r="BX462" s="106"/>
      <c r="BY462" s="106"/>
      <c r="BZ462" s="106"/>
      <c r="CA462" s="106"/>
      <c r="CB462" s="106"/>
      <c r="CC462" s="106"/>
      <c r="CD462" s="106"/>
      <c r="CE462" s="106"/>
      <c r="CF462" s="106"/>
      <c r="CG462" s="106"/>
      <c r="CH462" s="106"/>
      <c r="CI462" s="106"/>
      <c r="CJ462" s="106"/>
      <c r="CK462" s="106"/>
      <c r="CL462" s="106"/>
      <c r="CM462" s="106"/>
      <c r="CN462" s="106"/>
      <c r="CO462" s="106"/>
      <c r="CP462" s="106"/>
      <c r="CQ462" s="106"/>
      <c r="CR462" s="106"/>
      <c r="CS462" s="106"/>
      <c r="CT462" s="106"/>
      <c r="CU462" s="106"/>
      <c r="CV462" s="106"/>
      <c r="CW462" s="106"/>
      <c r="CX462" s="106"/>
      <c r="CY462" s="106"/>
      <c r="CZ462" s="106"/>
      <c r="DA462" s="106"/>
      <c r="DB462" s="106"/>
      <c r="DC462" s="106"/>
      <c r="DD462" s="106"/>
      <c r="DE462" s="106"/>
      <c r="DF462" s="106"/>
      <c r="DG462" s="106"/>
      <c r="DH462" s="106"/>
      <c r="DI462" s="106"/>
      <c r="DJ462" s="106"/>
      <c r="DK462" s="106"/>
      <c r="DL462" s="106"/>
    </row>
    <row r="463" spans="1:116" s="107" customFormat="1" ht="33.75">
      <c r="A463" s="42"/>
      <c r="B463" s="104" t="s">
        <v>2754</v>
      </c>
      <c r="C463" s="41" t="s">
        <v>2203</v>
      </c>
      <c r="D463" s="42" t="s">
        <v>85</v>
      </c>
      <c r="E463" s="43">
        <v>3350</v>
      </c>
      <c r="F463" s="41"/>
      <c r="G463" s="42">
        <v>0</v>
      </c>
      <c r="H463" s="43">
        <f t="shared" si="4"/>
        <v>3350</v>
      </c>
      <c r="I463" s="42" t="s">
        <v>1547</v>
      </c>
      <c r="J463" s="42"/>
      <c r="K463" s="42"/>
      <c r="L463" s="41"/>
      <c r="M463" s="42"/>
      <c r="N463" s="42"/>
      <c r="O463" s="42" t="s">
        <v>1127</v>
      </c>
      <c r="P463" s="42" t="s">
        <v>2204</v>
      </c>
      <c r="Q463" s="41"/>
      <c r="R463" s="105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  <c r="BV463" s="106"/>
      <c r="BW463" s="106"/>
      <c r="BX463" s="106"/>
      <c r="BY463" s="106"/>
      <c r="BZ463" s="106"/>
      <c r="CA463" s="106"/>
      <c r="CB463" s="106"/>
      <c r="CC463" s="106"/>
      <c r="CD463" s="106"/>
      <c r="CE463" s="106"/>
      <c r="CF463" s="106"/>
      <c r="CG463" s="106"/>
      <c r="CH463" s="106"/>
      <c r="CI463" s="106"/>
      <c r="CJ463" s="106"/>
      <c r="CK463" s="106"/>
      <c r="CL463" s="106"/>
      <c r="CM463" s="106"/>
      <c r="CN463" s="106"/>
      <c r="CO463" s="106"/>
      <c r="CP463" s="106"/>
      <c r="CQ463" s="106"/>
      <c r="CR463" s="106"/>
      <c r="CS463" s="106"/>
      <c r="CT463" s="106"/>
      <c r="CU463" s="106"/>
      <c r="CV463" s="106"/>
      <c r="CW463" s="106"/>
      <c r="CX463" s="106"/>
      <c r="CY463" s="106"/>
      <c r="CZ463" s="106"/>
      <c r="DA463" s="106"/>
      <c r="DB463" s="106"/>
      <c r="DC463" s="106"/>
      <c r="DD463" s="106"/>
      <c r="DE463" s="106"/>
      <c r="DF463" s="106"/>
      <c r="DG463" s="106"/>
      <c r="DH463" s="106"/>
      <c r="DI463" s="106"/>
      <c r="DJ463" s="106"/>
      <c r="DK463" s="106"/>
      <c r="DL463" s="106"/>
    </row>
    <row r="464" spans="1:116" s="93" customFormat="1" ht="33.75">
      <c r="A464" s="11"/>
      <c r="B464" s="103" t="s">
        <v>2759</v>
      </c>
      <c r="C464" s="23" t="s">
        <v>9</v>
      </c>
      <c r="D464" s="11" t="s">
        <v>10</v>
      </c>
      <c r="E464" s="12">
        <v>565064</v>
      </c>
      <c r="F464" s="23"/>
      <c r="G464" s="11">
        <v>0</v>
      </c>
      <c r="H464" s="12">
        <f t="shared" si="4"/>
        <v>565064</v>
      </c>
      <c r="I464" s="11" t="s">
        <v>1547</v>
      </c>
      <c r="J464" s="11"/>
      <c r="K464" s="11"/>
      <c r="L464" s="23"/>
      <c r="M464" s="11"/>
      <c r="N464" s="11"/>
      <c r="O464" s="11" t="s">
        <v>2630</v>
      </c>
      <c r="P464" s="11" t="s">
        <v>11</v>
      </c>
      <c r="Q464" s="23"/>
      <c r="R464" s="94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  <c r="CY464" s="92"/>
      <c r="CZ464" s="92"/>
      <c r="DA464" s="92"/>
      <c r="DB464" s="92"/>
      <c r="DC464" s="92"/>
      <c r="DD464" s="92"/>
      <c r="DE464" s="92"/>
      <c r="DF464" s="92"/>
      <c r="DG464" s="92"/>
      <c r="DH464" s="92"/>
      <c r="DI464" s="92"/>
      <c r="DJ464" s="92"/>
      <c r="DK464" s="92"/>
      <c r="DL464" s="92"/>
    </row>
    <row r="465" spans="1:116" s="107" customFormat="1" ht="33.75">
      <c r="A465" s="42"/>
      <c r="B465" s="104" t="s">
        <v>2763</v>
      </c>
      <c r="C465" s="41" t="s">
        <v>2205</v>
      </c>
      <c r="D465" s="42" t="s">
        <v>85</v>
      </c>
      <c r="E465" s="43">
        <v>335980</v>
      </c>
      <c r="F465" s="41"/>
      <c r="G465" s="42">
        <v>0</v>
      </c>
      <c r="H465" s="43">
        <f>E465</f>
        <v>335980</v>
      </c>
      <c r="I465" s="42" t="s">
        <v>1547</v>
      </c>
      <c r="J465" s="42"/>
      <c r="K465" s="42"/>
      <c r="L465" s="41"/>
      <c r="M465" s="42"/>
      <c r="N465" s="42"/>
      <c r="O465" s="42" t="s">
        <v>2844</v>
      </c>
      <c r="P465" s="42" t="s">
        <v>2206</v>
      </c>
      <c r="Q465" s="41"/>
      <c r="R465" s="105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  <c r="BV465" s="106"/>
      <c r="BW465" s="106"/>
      <c r="BX465" s="106"/>
      <c r="BY465" s="106"/>
      <c r="BZ465" s="106"/>
      <c r="CA465" s="106"/>
      <c r="CB465" s="106"/>
      <c r="CC465" s="106"/>
      <c r="CD465" s="106"/>
      <c r="CE465" s="106"/>
      <c r="CF465" s="106"/>
      <c r="CG465" s="106"/>
      <c r="CH465" s="106"/>
      <c r="CI465" s="106"/>
      <c r="CJ465" s="106"/>
      <c r="CK465" s="106"/>
      <c r="CL465" s="106"/>
      <c r="CM465" s="106"/>
      <c r="CN465" s="106"/>
      <c r="CO465" s="106"/>
      <c r="CP465" s="106"/>
      <c r="CQ465" s="106"/>
      <c r="CR465" s="106"/>
      <c r="CS465" s="106"/>
      <c r="CT465" s="106"/>
      <c r="CU465" s="106"/>
      <c r="CV465" s="106"/>
      <c r="CW465" s="106"/>
      <c r="CX465" s="106"/>
      <c r="CY465" s="106"/>
      <c r="CZ465" s="106"/>
      <c r="DA465" s="106"/>
      <c r="DB465" s="106"/>
      <c r="DC465" s="106"/>
      <c r="DD465" s="106"/>
      <c r="DE465" s="106"/>
      <c r="DF465" s="106"/>
      <c r="DG465" s="106"/>
      <c r="DH465" s="106"/>
      <c r="DI465" s="106"/>
      <c r="DJ465" s="106"/>
      <c r="DK465" s="106"/>
      <c r="DL465" s="106"/>
    </row>
    <row r="466" spans="1:116" s="93" customFormat="1" ht="33.75">
      <c r="A466" s="11"/>
      <c r="B466" s="103" t="s">
        <v>2766</v>
      </c>
      <c r="C466" s="23" t="s">
        <v>17</v>
      </c>
      <c r="D466" s="11" t="s">
        <v>959</v>
      </c>
      <c r="E466" s="12">
        <v>5500</v>
      </c>
      <c r="F466" s="23"/>
      <c r="G466" s="11">
        <v>0</v>
      </c>
      <c r="H466" s="12">
        <f t="shared" si="4"/>
        <v>5500</v>
      </c>
      <c r="I466" s="11" t="s">
        <v>1547</v>
      </c>
      <c r="J466" s="11"/>
      <c r="K466" s="11"/>
      <c r="L466" s="23"/>
      <c r="M466" s="11"/>
      <c r="N466" s="11"/>
      <c r="O466" s="11" t="s">
        <v>18</v>
      </c>
      <c r="P466" s="11" t="s">
        <v>19</v>
      </c>
      <c r="Q466" s="23"/>
      <c r="R466" s="94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  <c r="CY466" s="92"/>
      <c r="CZ466" s="92"/>
      <c r="DA466" s="92"/>
      <c r="DB466" s="92"/>
      <c r="DC466" s="92"/>
      <c r="DD466" s="92"/>
      <c r="DE466" s="92"/>
      <c r="DF466" s="92"/>
      <c r="DG466" s="92"/>
      <c r="DH466" s="92"/>
      <c r="DI466" s="92"/>
      <c r="DJ466" s="92"/>
      <c r="DK466" s="92"/>
      <c r="DL466" s="92"/>
    </row>
    <row r="467" spans="1:116" s="107" customFormat="1" ht="33.75">
      <c r="A467" s="42"/>
      <c r="B467" s="104" t="s">
        <v>723</v>
      </c>
      <c r="C467" s="41" t="s">
        <v>2207</v>
      </c>
      <c r="D467" s="42" t="s">
        <v>2691</v>
      </c>
      <c r="E467" s="43">
        <v>196069</v>
      </c>
      <c r="F467" s="41"/>
      <c r="G467" s="42">
        <v>0</v>
      </c>
      <c r="H467" s="43">
        <f t="shared" si="4"/>
        <v>196069</v>
      </c>
      <c r="I467" s="42" t="s">
        <v>1547</v>
      </c>
      <c r="J467" s="42"/>
      <c r="K467" s="42"/>
      <c r="L467" s="41"/>
      <c r="M467" s="42"/>
      <c r="N467" s="42"/>
      <c r="O467" s="42" t="s">
        <v>2208</v>
      </c>
      <c r="P467" s="42" t="s">
        <v>2209</v>
      </c>
      <c r="Q467" s="41"/>
      <c r="R467" s="105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  <c r="BV467" s="106"/>
      <c r="BW467" s="106"/>
      <c r="BX467" s="106"/>
      <c r="BY467" s="106"/>
      <c r="BZ467" s="106"/>
      <c r="CA467" s="106"/>
      <c r="CB467" s="106"/>
      <c r="CC467" s="106"/>
      <c r="CD467" s="106"/>
      <c r="CE467" s="106"/>
      <c r="CF467" s="106"/>
      <c r="CG467" s="106"/>
      <c r="CH467" s="106"/>
      <c r="CI467" s="106"/>
      <c r="CJ467" s="106"/>
      <c r="CK467" s="106"/>
      <c r="CL467" s="106"/>
      <c r="CM467" s="106"/>
      <c r="CN467" s="106"/>
      <c r="CO467" s="106"/>
      <c r="CP467" s="106"/>
      <c r="CQ467" s="106"/>
      <c r="CR467" s="106"/>
      <c r="CS467" s="106"/>
      <c r="CT467" s="106"/>
      <c r="CU467" s="106"/>
      <c r="CV467" s="106"/>
      <c r="CW467" s="106"/>
      <c r="CX467" s="106"/>
      <c r="CY467" s="106"/>
      <c r="CZ467" s="106"/>
      <c r="DA467" s="106"/>
      <c r="DB467" s="106"/>
      <c r="DC467" s="106"/>
      <c r="DD467" s="106"/>
      <c r="DE467" s="106"/>
      <c r="DF467" s="106"/>
      <c r="DG467" s="106"/>
      <c r="DH467" s="106"/>
      <c r="DI467" s="106"/>
      <c r="DJ467" s="106"/>
      <c r="DK467" s="106"/>
      <c r="DL467" s="106"/>
    </row>
    <row r="468" spans="1:116" s="107" customFormat="1" ht="33.75">
      <c r="A468" s="42"/>
      <c r="B468" s="104" t="s">
        <v>952</v>
      </c>
      <c r="C468" s="41" t="s">
        <v>2210</v>
      </c>
      <c r="D468" s="42" t="s">
        <v>10</v>
      </c>
      <c r="E468" s="43">
        <v>562298</v>
      </c>
      <c r="F468" s="41"/>
      <c r="G468" s="42">
        <v>0</v>
      </c>
      <c r="H468" s="43">
        <f t="shared" si="4"/>
        <v>562298</v>
      </c>
      <c r="I468" s="42" t="s">
        <v>1547</v>
      </c>
      <c r="J468" s="42"/>
      <c r="K468" s="42"/>
      <c r="L468" s="41"/>
      <c r="M468" s="42"/>
      <c r="N468" s="42"/>
      <c r="O468" s="42" t="s">
        <v>2211</v>
      </c>
      <c r="P468" s="42" t="s">
        <v>2212</v>
      </c>
      <c r="Q468" s="41"/>
      <c r="R468" s="105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  <c r="BV468" s="106"/>
      <c r="BW468" s="106"/>
      <c r="BX468" s="106"/>
      <c r="BY468" s="106"/>
      <c r="BZ468" s="106"/>
      <c r="CA468" s="106"/>
      <c r="CB468" s="106"/>
      <c r="CC468" s="106"/>
      <c r="CD468" s="106"/>
      <c r="CE468" s="106"/>
      <c r="CF468" s="106"/>
      <c r="CG468" s="106"/>
      <c r="CH468" s="106"/>
      <c r="CI468" s="106"/>
      <c r="CJ468" s="106"/>
      <c r="CK468" s="106"/>
      <c r="CL468" s="106"/>
      <c r="CM468" s="106"/>
      <c r="CN468" s="106"/>
      <c r="CO468" s="106"/>
      <c r="CP468" s="106"/>
      <c r="CQ468" s="106"/>
      <c r="CR468" s="106"/>
      <c r="CS468" s="106"/>
      <c r="CT468" s="106"/>
      <c r="CU468" s="106"/>
      <c r="CV468" s="106"/>
      <c r="CW468" s="106"/>
      <c r="CX468" s="106"/>
      <c r="CY468" s="106"/>
      <c r="CZ468" s="106"/>
      <c r="DA468" s="106"/>
      <c r="DB468" s="106"/>
      <c r="DC468" s="106"/>
      <c r="DD468" s="106"/>
      <c r="DE468" s="106"/>
      <c r="DF468" s="106"/>
      <c r="DG468" s="106"/>
      <c r="DH468" s="106"/>
      <c r="DI468" s="106"/>
      <c r="DJ468" s="106"/>
      <c r="DK468" s="106"/>
      <c r="DL468" s="106"/>
    </row>
    <row r="469" spans="1:116" s="107" customFormat="1" ht="33.75">
      <c r="A469" s="42"/>
      <c r="B469" s="104" t="s">
        <v>957</v>
      </c>
      <c r="C469" s="41" t="s">
        <v>22</v>
      </c>
      <c r="D469" s="42" t="s">
        <v>23</v>
      </c>
      <c r="E469" s="43">
        <v>2400</v>
      </c>
      <c r="F469" s="41"/>
      <c r="G469" s="42">
        <v>0</v>
      </c>
      <c r="H469" s="43">
        <f t="shared" si="4"/>
        <v>2400</v>
      </c>
      <c r="I469" s="42" t="s">
        <v>1547</v>
      </c>
      <c r="J469" s="42"/>
      <c r="K469" s="42"/>
      <c r="L469" s="41"/>
      <c r="M469" s="42"/>
      <c r="N469" s="42"/>
      <c r="O469" s="42" t="s">
        <v>24</v>
      </c>
      <c r="P469" s="42" t="s">
        <v>25</v>
      </c>
      <c r="Q469" s="41"/>
      <c r="R469" s="105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  <c r="BV469" s="106"/>
      <c r="BW469" s="106"/>
      <c r="BX469" s="106"/>
      <c r="BY469" s="106"/>
      <c r="BZ469" s="106"/>
      <c r="CA469" s="106"/>
      <c r="CB469" s="106"/>
      <c r="CC469" s="106"/>
      <c r="CD469" s="106"/>
      <c r="CE469" s="106"/>
      <c r="CF469" s="106"/>
      <c r="CG469" s="106"/>
      <c r="CH469" s="106"/>
      <c r="CI469" s="106"/>
      <c r="CJ469" s="106"/>
      <c r="CK469" s="106"/>
      <c r="CL469" s="106"/>
      <c r="CM469" s="106"/>
      <c r="CN469" s="106"/>
      <c r="CO469" s="106"/>
      <c r="CP469" s="106"/>
      <c r="CQ469" s="106"/>
      <c r="CR469" s="106"/>
      <c r="CS469" s="106"/>
      <c r="CT469" s="106"/>
      <c r="CU469" s="106"/>
      <c r="CV469" s="106"/>
      <c r="CW469" s="106"/>
      <c r="CX469" s="106"/>
      <c r="CY469" s="106"/>
      <c r="CZ469" s="106"/>
      <c r="DA469" s="106"/>
      <c r="DB469" s="106"/>
      <c r="DC469" s="106"/>
      <c r="DD469" s="106"/>
      <c r="DE469" s="106"/>
      <c r="DF469" s="106"/>
      <c r="DG469" s="106"/>
      <c r="DH469" s="106"/>
      <c r="DI469" s="106"/>
      <c r="DJ469" s="106"/>
      <c r="DK469" s="106"/>
      <c r="DL469" s="106"/>
    </row>
    <row r="470" spans="1:116" s="107" customFormat="1" ht="33.75">
      <c r="A470" s="42"/>
      <c r="B470" s="104" t="s">
        <v>962</v>
      </c>
      <c r="C470" s="41" t="s">
        <v>1501</v>
      </c>
      <c r="D470" s="42" t="s">
        <v>2671</v>
      </c>
      <c r="E470" s="43">
        <v>400990</v>
      </c>
      <c r="F470" s="41"/>
      <c r="G470" s="42">
        <v>0</v>
      </c>
      <c r="H470" s="43">
        <f t="shared" si="4"/>
        <v>400990</v>
      </c>
      <c r="I470" s="42" t="s">
        <v>1547</v>
      </c>
      <c r="J470" s="42"/>
      <c r="K470" s="42"/>
      <c r="L470" s="41"/>
      <c r="M470" s="42"/>
      <c r="N470" s="42"/>
      <c r="O470" s="42" t="s">
        <v>2213</v>
      </c>
      <c r="P470" s="42" t="s">
        <v>2214</v>
      </c>
      <c r="Q470" s="41"/>
      <c r="R470" s="105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  <c r="BV470" s="106"/>
      <c r="BW470" s="106"/>
      <c r="BX470" s="106"/>
      <c r="BY470" s="106"/>
      <c r="BZ470" s="106"/>
      <c r="CA470" s="106"/>
      <c r="CB470" s="106"/>
      <c r="CC470" s="106"/>
      <c r="CD470" s="106"/>
      <c r="CE470" s="106"/>
      <c r="CF470" s="106"/>
      <c r="CG470" s="106"/>
      <c r="CH470" s="106"/>
      <c r="CI470" s="106"/>
      <c r="CJ470" s="106"/>
      <c r="CK470" s="106"/>
      <c r="CL470" s="106"/>
      <c r="CM470" s="106"/>
      <c r="CN470" s="106"/>
      <c r="CO470" s="106"/>
      <c r="CP470" s="106"/>
      <c r="CQ470" s="106"/>
      <c r="CR470" s="106"/>
      <c r="CS470" s="106"/>
      <c r="CT470" s="106"/>
      <c r="CU470" s="106"/>
      <c r="CV470" s="106"/>
      <c r="CW470" s="106"/>
      <c r="CX470" s="106"/>
      <c r="CY470" s="106"/>
      <c r="CZ470" s="106"/>
      <c r="DA470" s="106"/>
      <c r="DB470" s="106"/>
      <c r="DC470" s="106"/>
      <c r="DD470" s="106"/>
      <c r="DE470" s="106"/>
      <c r="DF470" s="106"/>
      <c r="DG470" s="106"/>
      <c r="DH470" s="106"/>
      <c r="DI470" s="106"/>
      <c r="DJ470" s="106"/>
      <c r="DK470" s="106"/>
      <c r="DL470" s="106"/>
    </row>
    <row r="471" spans="1:116" s="93" customFormat="1" ht="33.75">
      <c r="A471" s="11"/>
      <c r="B471" s="103" t="s">
        <v>965</v>
      </c>
      <c r="C471" s="23" t="s">
        <v>2205</v>
      </c>
      <c r="D471" s="11" t="s">
        <v>85</v>
      </c>
      <c r="E471" s="12">
        <v>3075</v>
      </c>
      <c r="F471" s="23"/>
      <c r="G471" s="11">
        <v>0</v>
      </c>
      <c r="H471" s="12">
        <f t="shared" si="4"/>
        <v>3075</v>
      </c>
      <c r="I471" s="11" t="s">
        <v>1547</v>
      </c>
      <c r="J471" s="11"/>
      <c r="K471" s="11"/>
      <c r="L471" s="23"/>
      <c r="M471" s="11"/>
      <c r="N471" s="11"/>
      <c r="O471" s="11" t="s">
        <v>86</v>
      </c>
      <c r="P471" s="11" t="s">
        <v>87</v>
      </c>
      <c r="Q471" s="23"/>
      <c r="R471" s="94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  <c r="CY471" s="92"/>
      <c r="CZ471" s="92"/>
      <c r="DA471" s="92"/>
      <c r="DB471" s="92"/>
      <c r="DC471" s="92"/>
      <c r="DD471" s="92"/>
      <c r="DE471" s="92"/>
      <c r="DF471" s="92"/>
      <c r="DG471" s="92"/>
      <c r="DH471" s="92"/>
      <c r="DI471" s="92"/>
      <c r="DJ471" s="92"/>
      <c r="DK471" s="92"/>
      <c r="DL471" s="92"/>
    </row>
    <row r="472" spans="1:116" s="107" customFormat="1" ht="33.75">
      <c r="A472" s="42"/>
      <c r="B472" s="104" t="s">
        <v>968</v>
      </c>
      <c r="C472" s="41" t="s">
        <v>2215</v>
      </c>
      <c r="D472" s="42" t="s">
        <v>2216</v>
      </c>
      <c r="E472" s="43">
        <v>3000</v>
      </c>
      <c r="F472" s="41"/>
      <c r="G472" s="42">
        <v>0</v>
      </c>
      <c r="H472" s="43">
        <f t="shared" si="4"/>
        <v>3000</v>
      </c>
      <c r="I472" s="42" t="s">
        <v>1547</v>
      </c>
      <c r="J472" s="42"/>
      <c r="K472" s="42"/>
      <c r="L472" s="41"/>
      <c r="M472" s="42"/>
      <c r="N472" s="42"/>
      <c r="O472" s="42" t="s">
        <v>2217</v>
      </c>
      <c r="P472" s="42" t="s">
        <v>2741</v>
      </c>
      <c r="Q472" s="41"/>
      <c r="R472" s="105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  <c r="BV472" s="106"/>
      <c r="BW472" s="106"/>
      <c r="BX472" s="106"/>
      <c r="BY472" s="106"/>
      <c r="BZ472" s="106"/>
      <c r="CA472" s="106"/>
      <c r="CB472" s="106"/>
      <c r="CC472" s="106"/>
      <c r="CD472" s="106"/>
      <c r="CE472" s="106"/>
      <c r="CF472" s="106"/>
      <c r="CG472" s="106"/>
      <c r="CH472" s="106"/>
      <c r="CI472" s="106"/>
      <c r="CJ472" s="106"/>
      <c r="CK472" s="106"/>
      <c r="CL472" s="106"/>
      <c r="CM472" s="106"/>
      <c r="CN472" s="106"/>
      <c r="CO472" s="106"/>
      <c r="CP472" s="106"/>
      <c r="CQ472" s="106"/>
      <c r="CR472" s="106"/>
      <c r="CS472" s="106"/>
      <c r="CT472" s="106"/>
      <c r="CU472" s="106"/>
      <c r="CV472" s="106"/>
      <c r="CW472" s="106"/>
      <c r="CX472" s="106"/>
      <c r="CY472" s="106"/>
      <c r="CZ472" s="106"/>
      <c r="DA472" s="106"/>
      <c r="DB472" s="106"/>
      <c r="DC472" s="106"/>
      <c r="DD472" s="106"/>
      <c r="DE472" s="106"/>
      <c r="DF472" s="106"/>
      <c r="DG472" s="106"/>
      <c r="DH472" s="106"/>
      <c r="DI472" s="106"/>
      <c r="DJ472" s="106"/>
      <c r="DK472" s="106"/>
      <c r="DL472" s="106"/>
    </row>
    <row r="473" spans="1:116" s="107" customFormat="1" ht="33.75">
      <c r="A473" s="42"/>
      <c r="B473" s="104" t="s">
        <v>970</v>
      </c>
      <c r="C473" s="41" t="s">
        <v>2218</v>
      </c>
      <c r="D473" s="42" t="s">
        <v>2219</v>
      </c>
      <c r="E473" s="43">
        <v>3000</v>
      </c>
      <c r="F473" s="41"/>
      <c r="G473" s="42">
        <v>0</v>
      </c>
      <c r="H473" s="43">
        <f t="shared" si="4"/>
        <v>3000</v>
      </c>
      <c r="I473" s="42" t="s">
        <v>1547</v>
      </c>
      <c r="J473" s="42"/>
      <c r="K473" s="42"/>
      <c r="L473" s="41"/>
      <c r="M473" s="42"/>
      <c r="N473" s="42"/>
      <c r="O473" s="42" t="s">
        <v>2220</v>
      </c>
      <c r="P473" s="42" t="s">
        <v>2741</v>
      </c>
      <c r="Q473" s="41"/>
      <c r="R473" s="105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  <c r="BV473" s="106"/>
      <c r="BW473" s="106"/>
      <c r="BX473" s="106"/>
      <c r="BY473" s="106"/>
      <c r="BZ473" s="106"/>
      <c r="CA473" s="106"/>
      <c r="CB473" s="106"/>
      <c r="CC473" s="106"/>
      <c r="CD473" s="106"/>
      <c r="CE473" s="106"/>
      <c r="CF473" s="106"/>
      <c r="CG473" s="106"/>
      <c r="CH473" s="106"/>
      <c r="CI473" s="106"/>
      <c r="CJ473" s="106"/>
      <c r="CK473" s="106"/>
      <c r="CL473" s="106"/>
      <c r="CM473" s="106"/>
      <c r="CN473" s="106"/>
      <c r="CO473" s="106"/>
      <c r="CP473" s="106"/>
      <c r="CQ473" s="106"/>
      <c r="CR473" s="106"/>
      <c r="CS473" s="106"/>
      <c r="CT473" s="106"/>
      <c r="CU473" s="106"/>
      <c r="CV473" s="106"/>
      <c r="CW473" s="106"/>
      <c r="CX473" s="106"/>
      <c r="CY473" s="106"/>
      <c r="CZ473" s="106"/>
      <c r="DA473" s="106"/>
      <c r="DB473" s="106"/>
      <c r="DC473" s="106"/>
      <c r="DD473" s="106"/>
      <c r="DE473" s="106"/>
      <c r="DF473" s="106"/>
      <c r="DG473" s="106"/>
      <c r="DH473" s="106"/>
      <c r="DI473" s="106"/>
      <c r="DJ473" s="106"/>
      <c r="DK473" s="106"/>
      <c r="DL473" s="106"/>
    </row>
    <row r="474" spans="1:116" s="107" customFormat="1" ht="33.75">
      <c r="A474" s="42"/>
      <c r="B474" s="104" t="s">
        <v>2</v>
      </c>
      <c r="C474" s="44" t="s">
        <v>2221</v>
      </c>
      <c r="D474" s="42" t="s">
        <v>39</v>
      </c>
      <c r="E474" s="43">
        <v>15105</v>
      </c>
      <c r="F474" s="41"/>
      <c r="G474" s="42">
        <v>0</v>
      </c>
      <c r="H474" s="43">
        <f t="shared" si="4"/>
        <v>15105</v>
      </c>
      <c r="I474" s="42" t="s">
        <v>1547</v>
      </c>
      <c r="J474" s="42"/>
      <c r="K474" s="42"/>
      <c r="L474" s="41"/>
      <c r="M474" s="42"/>
      <c r="N474" s="42"/>
      <c r="O474" s="42" t="s">
        <v>2222</v>
      </c>
      <c r="P474" s="42" t="s">
        <v>2223</v>
      </c>
      <c r="Q474" s="41"/>
      <c r="R474" s="105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  <c r="BV474" s="106"/>
      <c r="BW474" s="106"/>
      <c r="BX474" s="106"/>
      <c r="BY474" s="106"/>
      <c r="BZ474" s="106"/>
      <c r="CA474" s="106"/>
      <c r="CB474" s="106"/>
      <c r="CC474" s="106"/>
      <c r="CD474" s="106"/>
      <c r="CE474" s="106"/>
      <c r="CF474" s="106"/>
      <c r="CG474" s="106"/>
      <c r="CH474" s="106"/>
      <c r="CI474" s="106"/>
      <c r="CJ474" s="106"/>
      <c r="CK474" s="106"/>
      <c r="CL474" s="106"/>
      <c r="CM474" s="106"/>
      <c r="CN474" s="106"/>
      <c r="CO474" s="106"/>
      <c r="CP474" s="106"/>
      <c r="CQ474" s="106"/>
      <c r="CR474" s="106"/>
      <c r="CS474" s="106"/>
      <c r="CT474" s="106"/>
      <c r="CU474" s="106"/>
      <c r="CV474" s="106"/>
      <c r="CW474" s="106"/>
      <c r="CX474" s="106"/>
      <c r="CY474" s="106"/>
      <c r="CZ474" s="106"/>
      <c r="DA474" s="106"/>
      <c r="DB474" s="106"/>
      <c r="DC474" s="106"/>
      <c r="DD474" s="106"/>
      <c r="DE474" s="106"/>
      <c r="DF474" s="106"/>
      <c r="DG474" s="106"/>
      <c r="DH474" s="106"/>
      <c r="DI474" s="106"/>
      <c r="DJ474" s="106"/>
      <c r="DK474" s="106"/>
      <c r="DL474" s="106"/>
    </row>
    <row r="475" spans="1:116" s="107" customFormat="1" ht="33.75">
      <c r="A475" s="42"/>
      <c r="B475" s="104" t="s">
        <v>7</v>
      </c>
      <c r="C475" s="41" t="s">
        <v>2224</v>
      </c>
      <c r="D475" s="42" t="s">
        <v>2225</v>
      </c>
      <c r="E475" s="43">
        <v>2500</v>
      </c>
      <c r="F475" s="41"/>
      <c r="G475" s="42">
        <v>0</v>
      </c>
      <c r="H475" s="43">
        <f t="shared" si="4"/>
        <v>2500</v>
      </c>
      <c r="I475" s="42" t="s">
        <v>1547</v>
      </c>
      <c r="J475" s="42"/>
      <c r="K475" s="42"/>
      <c r="L475" s="41"/>
      <c r="M475" s="42"/>
      <c r="N475" s="42"/>
      <c r="O475" s="42" t="s">
        <v>2226</v>
      </c>
      <c r="P475" s="42" t="s">
        <v>2227</v>
      </c>
      <c r="Q475" s="41"/>
      <c r="R475" s="105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  <c r="CE475" s="106"/>
      <c r="CF475" s="106"/>
      <c r="CG475" s="106"/>
      <c r="CH475" s="106"/>
      <c r="CI475" s="106"/>
      <c r="CJ475" s="106"/>
      <c r="CK475" s="106"/>
      <c r="CL475" s="106"/>
      <c r="CM475" s="106"/>
      <c r="CN475" s="106"/>
      <c r="CO475" s="106"/>
      <c r="CP475" s="106"/>
      <c r="CQ475" s="106"/>
      <c r="CR475" s="106"/>
      <c r="CS475" s="106"/>
      <c r="CT475" s="106"/>
      <c r="CU475" s="106"/>
      <c r="CV475" s="106"/>
      <c r="CW475" s="106"/>
      <c r="CX475" s="106"/>
      <c r="CY475" s="106"/>
      <c r="CZ475" s="106"/>
      <c r="DA475" s="106"/>
      <c r="DB475" s="106"/>
      <c r="DC475" s="106"/>
      <c r="DD475" s="106"/>
      <c r="DE475" s="106"/>
      <c r="DF475" s="106"/>
      <c r="DG475" s="106"/>
      <c r="DH475" s="106"/>
      <c r="DI475" s="106"/>
      <c r="DJ475" s="106"/>
      <c r="DK475" s="106"/>
      <c r="DL475" s="106"/>
    </row>
    <row r="476" spans="1:116" s="107" customFormat="1" ht="33.75">
      <c r="A476" s="42"/>
      <c r="B476" s="104" t="s">
        <v>8</v>
      </c>
      <c r="C476" s="41" t="s">
        <v>2228</v>
      </c>
      <c r="D476" s="42" t="s">
        <v>2225</v>
      </c>
      <c r="E476" s="43">
        <v>1424</v>
      </c>
      <c r="F476" s="41"/>
      <c r="G476" s="42">
        <v>0</v>
      </c>
      <c r="H476" s="43">
        <f t="shared" si="4"/>
        <v>1424</v>
      </c>
      <c r="I476" s="42" t="s">
        <v>1547</v>
      </c>
      <c r="J476" s="42"/>
      <c r="K476" s="42"/>
      <c r="L476" s="41"/>
      <c r="M476" s="42"/>
      <c r="N476" s="42"/>
      <c r="O476" s="42" t="s">
        <v>2229</v>
      </c>
      <c r="P476" s="42" t="s">
        <v>2230</v>
      </c>
      <c r="Q476" s="41"/>
      <c r="R476" s="105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106"/>
      <c r="CJ476" s="106"/>
      <c r="CK476" s="106"/>
      <c r="CL476" s="106"/>
      <c r="CM476" s="106"/>
      <c r="CN476" s="106"/>
      <c r="CO476" s="106"/>
      <c r="CP476" s="106"/>
      <c r="CQ476" s="106"/>
      <c r="CR476" s="106"/>
      <c r="CS476" s="106"/>
      <c r="CT476" s="106"/>
      <c r="CU476" s="106"/>
      <c r="CV476" s="106"/>
      <c r="CW476" s="106"/>
      <c r="CX476" s="106"/>
      <c r="CY476" s="106"/>
      <c r="CZ476" s="106"/>
      <c r="DA476" s="106"/>
      <c r="DB476" s="106"/>
      <c r="DC476" s="106"/>
      <c r="DD476" s="106"/>
      <c r="DE476" s="106"/>
      <c r="DF476" s="106"/>
      <c r="DG476" s="106"/>
      <c r="DH476" s="106"/>
      <c r="DI476" s="106"/>
      <c r="DJ476" s="106"/>
      <c r="DK476" s="106"/>
      <c r="DL476" s="106"/>
    </row>
    <row r="477" spans="1:116" s="107" customFormat="1" ht="33.75">
      <c r="A477" s="42"/>
      <c r="B477" s="104" t="s">
        <v>12</v>
      </c>
      <c r="C477" s="41" t="s">
        <v>2231</v>
      </c>
      <c r="D477" s="42" t="s">
        <v>2232</v>
      </c>
      <c r="E477" s="43">
        <v>1430</v>
      </c>
      <c r="F477" s="41"/>
      <c r="G477" s="42">
        <v>0</v>
      </c>
      <c r="H477" s="43">
        <f t="shared" si="4"/>
        <v>1430</v>
      </c>
      <c r="I477" s="42" t="s">
        <v>1547</v>
      </c>
      <c r="J477" s="42"/>
      <c r="K477" s="42"/>
      <c r="L477" s="41"/>
      <c r="M477" s="42"/>
      <c r="N477" s="42"/>
      <c r="O477" s="42" t="s">
        <v>2233</v>
      </c>
      <c r="P477" s="42" t="s">
        <v>2234</v>
      </c>
      <c r="Q477" s="41"/>
      <c r="R477" s="105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  <c r="BV477" s="106"/>
      <c r="BW477" s="106"/>
      <c r="BX477" s="106"/>
      <c r="BY477" s="106"/>
      <c r="BZ477" s="106"/>
      <c r="CA477" s="106"/>
      <c r="CB477" s="106"/>
      <c r="CC477" s="106"/>
      <c r="CD477" s="106"/>
      <c r="CE477" s="106"/>
      <c r="CF477" s="106"/>
      <c r="CG477" s="106"/>
      <c r="CH477" s="106"/>
      <c r="CI477" s="106"/>
      <c r="CJ477" s="106"/>
      <c r="CK477" s="106"/>
      <c r="CL477" s="106"/>
      <c r="CM477" s="106"/>
      <c r="CN477" s="106"/>
      <c r="CO477" s="106"/>
      <c r="CP477" s="106"/>
      <c r="CQ477" s="106"/>
      <c r="CR477" s="106"/>
      <c r="CS477" s="106"/>
      <c r="CT477" s="106"/>
      <c r="CU477" s="106"/>
      <c r="CV477" s="106"/>
      <c r="CW477" s="106"/>
      <c r="CX477" s="106"/>
      <c r="CY477" s="106"/>
      <c r="CZ477" s="106"/>
      <c r="DA477" s="106"/>
      <c r="DB477" s="106"/>
      <c r="DC477" s="106"/>
      <c r="DD477" s="106"/>
      <c r="DE477" s="106"/>
      <c r="DF477" s="106"/>
      <c r="DG477" s="106"/>
      <c r="DH477" s="106"/>
      <c r="DI477" s="106"/>
      <c r="DJ477" s="106"/>
      <c r="DK477" s="106"/>
      <c r="DL477" s="106"/>
    </row>
    <row r="478" spans="1:116" s="107" customFormat="1" ht="33.75">
      <c r="A478" s="42"/>
      <c r="B478" s="104" t="s">
        <v>16</v>
      </c>
      <c r="C478" s="41" t="s">
        <v>27</v>
      </c>
      <c r="D478" s="42" t="s">
        <v>2235</v>
      </c>
      <c r="E478" s="43">
        <v>700</v>
      </c>
      <c r="F478" s="41"/>
      <c r="G478" s="42">
        <v>0</v>
      </c>
      <c r="H478" s="43">
        <f t="shared" si="4"/>
        <v>700</v>
      </c>
      <c r="I478" s="42" t="s">
        <v>1547</v>
      </c>
      <c r="J478" s="42"/>
      <c r="K478" s="42"/>
      <c r="L478" s="41"/>
      <c r="M478" s="42"/>
      <c r="N478" s="42"/>
      <c r="O478" s="42" t="s">
        <v>28</v>
      </c>
      <c r="P478" s="42" t="s">
        <v>2236</v>
      </c>
      <c r="Q478" s="41"/>
      <c r="R478" s="105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  <c r="CR478" s="106"/>
      <c r="CS478" s="106"/>
      <c r="CT478" s="106"/>
      <c r="CU478" s="106"/>
      <c r="CV478" s="106"/>
      <c r="CW478" s="106"/>
      <c r="CX478" s="106"/>
      <c r="CY478" s="106"/>
      <c r="CZ478" s="106"/>
      <c r="DA478" s="106"/>
      <c r="DB478" s="106"/>
      <c r="DC478" s="106"/>
      <c r="DD478" s="106"/>
      <c r="DE478" s="106"/>
      <c r="DF478" s="106"/>
      <c r="DG478" s="106"/>
      <c r="DH478" s="106"/>
      <c r="DI478" s="106"/>
      <c r="DJ478" s="106"/>
      <c r="DK478" s="106"/>
      <c r="DL478" s="106"/>
    </row>
    <row r="479" spans="1:116" s="107" customFormat="1" ht="33.75">
      <c r="A479" s="42"/>
      <c r="B479" s="104" t="s">
        <v>20</v>
      </c>
      <c r="C479" s="41" t="s">
        <v>2237</v>
      </c>
      <c r="D479" s="42" t="s">
        <v>969</v>
      </c>
      <c r="E479" s="43">
        <v>850</v>
      </c>
      <c r="F479" s="41"/>
      <c r="G479" s="42">
        <v>0</v>
      </c>
      <c r="H479" s="43">
        <f t="shared" si="4"/>
        <v>850</v>
      </c>
      <c r="I479" s="42" t="s">
        <v>1547</v>
      </c>
      <c r="J479" s="42"/>
      <c r="K479" s="42"/>
      <c r="L479" s="41"/>
      <c r="M479" s="42"/>
      <c r="N479" s="42"/>
      <c r="O479" s="42" t="s">
        <v>2238</v>
      </c>
      <c r="P479" s="42" t="s">
        <v>252</v>
      </c>
      <c r="Q479" s="41"/>
      <c r="R479" s="105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6"/>
      <c r="DK479" s="106"/>
      <c r="DL479" s="106"/>
    </row>
    <row r="480" spans="1:116" s="107" customFormat="1" ht="33.75">
      <c r="A480" s="42"/>
      <c r="B480" s="104" t="s">
        <v>21</v>
      </c>
      <c r="C480" s="41" t="s">
        <v>253</v>
      </c>
      <c r="D480" s="42" t="s">
        <v>969</v>
      </c>
      <c r="E480" s="43">
        <v>3445</v>
      </c>
      <c r="F480" s="41"/>
      <c r="G480" s="42">
        <v>0</v>
      </c>
      <c r="H480" s="43">
        <f t="shared" si="4"/>
        <v>3445</v>
      </c>
      <c r="I480" s="42" t="s">
        <v>1547</v>
      </c>
      <c r="J480" s="42"/>
      <c r="K480" s="42"/>
      <c r="L480" s="41"/>
      <c r="M480" s="42"/>
      <c r="N480" s="42"/>
      <c r="O480" s="42" t="s">
        <v>254</v>
      </c>
      <c r="P480" s="42" t="s">
        <v>255</v>
      </c>
      <c r="Q480" s="41"/>
      <c r="R480" s="105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6"/>
      <c r="DK480" s="106"/>
      <c r="DL480" s="106"/>
    </row>
    <row r="481" spans="1:116" s="107" customFormat="1" ht="33.75">
      <c r="A481" s="42"/>
      <c r="B481" s="104" t="s">
        <v>26</v>
      </c>
      <c r="C481" s="41" t="s">
        <v>256</v>
      </c>
      <c r="D481" s="42" t="s">
        <v>2629</v>
      </c>
      <c r="E481" s="43">
        <v>18225</v>
      </c>
      <c r="F481" s="41"/>
      <c r="G481" s="42">
        <v>0</v>
      </c>
      <c r="H481" s="43">
        <f t="shared" si="4"/>
        <v>18225</v>
      </c>
      <c r="I481" s="42" t="s">
        <v>1547</v>
      </c>
      <c r="J481" s="42"/>
      <c r="K481" s="42"/>
      <c r="L481" s="41"/>
      <c r="M481" s="42"/>
      <c r="N481" s="42"/>
      <c r="O481" s="42" t="s">
        <v>257</v>
      </c>
      <c r="P481" s="42" t="s">
        <v>258</v>
      </c>
      <c r="Q481" s="41"/>
      <c r="R481" s="105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6"/>
      <c r="DK481" s="106"/>
      <c r="DL481" s="106"/>
    </row>
    <row r="482" spans="1:116" s="107" customFormat="1" ht="33.75">
      <c r="A482" s="42"/>
      <c r="B482" s="104" t="s">
        <v>29</v>
      </c>
      <c r="C482" s="41" t="s">
        <v>259</v>
      </c>
      <c r="D482" s="42" t="s">
        <v>260</v>
      </c>
      <c r="E482" s="43">
        <v>4475</v>
      </c>
      <c r="F482" s="41"/>
      <c r="G482" s="42">
        <v>0</v>
      </c>
      <c r="H482" s="43">
        <f t="shared" si="4"/>
        <v>4475</v>
      </c>
      <c r="I482" s="42" t="s">
        <v>1547</v>
      </c>
      <c r="J482" s="42"/>
      <c r="K482" s="42"/>
      <c r="L482" s="41"/>
      <c r="M482" s="42"/>
      <c r="N482" s="42"/>
      <c r="O482" s="42" t="s">
        <v>261</v>
      </c>
      <c r="P482" s="42" t="s">
        <v>262</v>
      </c>
      <c r="Q482" s="41"/>
      <c r="R482" s="105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6"/>
      <c r="DK482" s="106"/>
      <c r="DL482" s="106"/>
    </row>
    <row r="483" spans="1:116" s="93" customFormat="1" ht="33.75">
      <c r="A483" s="11"/>
      <c r="B483" s="103" t="s">
        <v>30</v>
      </c>
      <c r="C483" s="23" t="s">
        <v>2858</v>
      </c>
      <c r="D483" s="11" t="s">
        <v>2859</v>
      </c>
      <c r="E483" s="12">
        <v>3175</v>
      </c>
      <c r="F483" s="23"/>
      <c r="G483" s="11">
        <v>0</v>
      </c>
      <c r="H483" s="12">
        <f t="shared" si="4"/>
        <v>3175</v>
      </c>
      <c r="I483" s="11" t="s">
        <v>1547</v>
      </c>
      <c r="J483" s="11"/>
      <c r="K483" s="11"/>
      <c r="L483" s="23"/>
      <c r="M483" s="11"/>
      <c r="N483" s="11"/>
      <c r="O483" s="11" t="s">
        <v>2860</v>
      </c>
      <c r="P483" s="11" t="s">
        <v>2861</v>
      </c>
      <c r="Q483" s="23"/>
      <c r="R483" s="94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  <c r="CY483" s="92"/>
      <c r="CZ483" s="92"/>
      <c r="DA483" s="92"/>
      <c r="DB483" s="92"/>
      <c r="DC483" s="92"/>
      <c r="DD483" s="92"/>
      <c r="DE483" s="92"/>
      <c r="DF483" s="92"/>
      <c r="DG483" s="92"/>
      <c r="DH483" s="92"/>
      <c r="DI483" s="92"/>
      <c r="DJ483" s="92"/>
      <c r="DK483" s="92"/>
      <c r="DL483" s="92"/>
    </row>
    <row r="484" spans="1:116" s="107" customFormat="1" ht="33.75">
      <c r="A484" s="42"/>
      <c r="B484" s="104" t="s">
        <v>33</v>
      </c>
      <c r="C484" s="41" t="s">
        <v>2886</v>
      </c>
      <c r="D484" s="42" t="s">
        <v>2887</v>
      </c>
      <c r="E484" s="43">
        <v>1750</v>
      </c>
      <c r="F484" s="41"/>
      <c r="G484" s="42">
        <v>0</v>
      </c>
      <c r="H484" s="43">
        <f t="shared" si="4"/>
        <v>1750</v>
      </c>
      <c r="I484" s="42" t="s">
        <v>1547</v>
      </c>
      <c r="J484" s="42"/>
      <c r="K484" s="42"/>
      <c r="L484" s="41"/>
      <c r="M484" s="42"/>
      <c r="N484" s="42"/>
      <c r="O484" s="42" t="s">
        <v>2920</v>
      </c>
      <c r="P484" s="42" t="s">
        <v>263</v>
      </c>
      <c r="Q484" s="41"/>
      <c r="R484" s="105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6"/>
      <c r="DK484" s="106"/>
      <c r="DL484" s="106"/>
    </row>
    <row r="485" spans="1:116" s="107" customFormat="1" ht="33.75">
      <c r="A485" s="42"/>
      <c r="B485" s="104" t="s">
        <v>34</v>
      </c>
      <c r="C485" s="41" t="s">
        <v>2890</v>
      </c>
      <c r="D485" s="42" t="s">
        <v>721</v>
      </c>
      <c r="E485" s="43">
        <v>3425</v>
      </c>
      <c r="F485" s="41"/>
      <c r="G485" s="42">
        <v>0</v>
      </c>
      <c r="H485" s="43">
        <f t="shared" si="4"/>
        <v>3425</v>
      </c>
      <c r="I485" s="42" t="s">
        <v>1547</v>
      </c>
      <c r="J485" s="42"/>
      <c r="K485" s="42"/>
      <c r="L485" s="41"/>
      <c r="M485" s="42"/>
      <c r="N485" s="42"/>
      <c r="O485" s="42" t="s">
        <v>2891</v>
      </c>
      <c r="P485" s="42" t="s">
        <v>2892</v>
      </c>
      <c r="Q485" s="41"/>
      <c r="R485" s="105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6"/>
      <c r="DK485" s="106"/>
      <c r="DL485" s="106"/>
    </row>
    <row r="486" spans="1:116" s="107" customFormat="1" ht="33.75">
      <c r="A486" s="42"/>
      <c r="B486" s="104" t="s">
        <v>37</v>
      </c>
      <c r="C486" s="41" t="s">
        <v>2894</v>
      </c>
      <c r="D486" s="42" t="s">
        <v>2895</v>
      </c>
      <c r="E486" s="43">
        <v>3750</v>
      </c>
      <c r="F486" s="41"/>
      <c r="G486" s="42">
        <v>0</v>
      </c>
      <c r="H486" s="43">
        <f t="shared" si="4"/>
        <v>3750</v>
      </c>
      <c r="I486" s="42" t="s">
        <v>1547</v>
      </c>
      <c r="J486" s="42"/>
      <c r="K486" s="42"/>
      <c r="L486" s="41"/>
      <c r="M486" s="42"/>
      <c r="N486" s="42"/>
      <c r="O486" s="42" t="s">
        <v>2896</v>
      </c>
      <c r="P486" s="42" t="s">
        <v>2897</v>
      </c>
      <c r="Q486" s="41"/>
      <c r="R486" s="105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  <c r="CE486" s="106"/>
      <c r="CF486" s="106"/>
      <c r="CG486" s="106"/>
      <c r="CH486" s="106"/>
      <c r="CI486" s="106"/>
      <c r="CJ486" s="106"/>
      <c r="CK486" s="106"/>
      <c r="CL486" s="106"/>
      <c r="CM486" s="106"/>
      <c r="CN486" s="106"/>
      <c r="CO486" s="106"/>
      <c r="CP486" s="106"/>
      <c r="CQ486" s="106"/>
      <c r="CR486" s="106"/>
      <c r="CS486" s="106"/>
      <c r="CT486" s="106"/>
      <c r="CU486" s="106"/>
      <c r="CV486" s="106"/>
      <c r="CW486" s="106"/>
      <c r="CX486" s="106"/>
      <c r="CY486" s="106"/>
      <c r="CZ486" s="106"/>
      <c r="DA486" s="106"/>
      <c r="DB486" s="106"/>
      <c r="DC486" s="106"/>
      <c r="DD486" s="106"/>
      <c r="DE486" s="106"/>
      <c r="DF486" s="106"/>
      <c r="DG486" s="106"/>
      <c r="DH486" s="106"/>
      <c r="DI486" s="106"/>
      <c r="DJ486" s="106"/>
      <c r="DK486" s="106"/>
      <c r="DL486" s="106"/>
    </row>
    <row r="487" spans="1:116" s="107" customFormat="1" ht="33.75">
      <c r="A487" s="42"/>
      <c r="B487" s="104" t="s">
        <v>42</v>
      </c>
      <c r="C487" s="41" t="s">
        <v>2899</v>
      </c>
      <c r="D487" s="42" t="s">
        <v>2633</v>
      </c>
      <c r="E487" s="43">
        <v>1500</v>
      </c>
      <c r="F487" s="41"/>
      <c r="G487" s="42">
        <v>0</v>
      </c>
      <c r="H487" s="43">
        <f t="shared" si="4"/>
        <v>1500</v>
      </c>
      <c r="I487" s="42" t="s">
        <v>1547</v>
      </c>
      <c r="J487" s="42"/>
      <c r="K487" s="42"/>
      <c r="L487" s="41"/>
      <c r="M487" s="42"/>
      <c r="N487" s="42"/>
      <c r="O487" s="42" t="s">
        <v>2900</v>
      </c>
      <c r="P487" s="42" t="s">
        <v>2901</v>
      </c>
      <c r="Q487" s="41"/>
      <c r="R487" s="105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  <c r="BV487" s="106"/>
      <c r="BW487" s="106"/>
      <c r="BX487" s="106"/>
      <c r="BY487" s="106"/>
      <c r="BZ487" s="106"/>
      <c r="CA487" s="106"/>
      <c r="CB487" s="106"/>
      <c r="CC487" s="106"/>
      <c r="CD487" s="106"/>
      <c r="CE487" s="106"/>
      <c r="CF487" s="106"/>
      <c r="CG487" s="106"/>
      <c r="CH487" s="106"/>
      <c r="CI487" s="106"/>
      <c r="CJ487" s="106"/>
      <c r="CK487" s="106"/>
      <c r="CL487" s="106"/>
      <c r="CM487" s="106"/>
      <c r="CN487" s="106"/>
      <c r="CO487" s="106"/>
      <c r="CP487" s="106"/>
      <c r="CQ487" s="106"/>
      <c r="CR487" s="106"/>
      <c r="CS487" s="106"/>
      <c r="CT487" s="106"/>
      <c r="CU487" s="106"/>
      <c r="CV487" s="106"/>
      <c r="CW487" s="106"/>
      <c r="CX487" s="106"/>
      <c r="CY487" s="106"/>
      <c r="CZ487" s="106"/>
      <c r="DA487" s="106"/>
      <c r="DB487" s="106"/>
      <c r="DC487" s="106"/>
      <c r="DD487" s="106"/>
      <c r="DE487" s="106"/>
      <c r="DF487" s="106"/>
      <c r="DG487" s="106"/>
      <c r="DH487" s="106"/>
      <c r="DI487" s="106"/>
      <c r="DJ487" s="106"/>
      <c r="DK487" s="106"/>
      <c r="DL487" s="106"/>
    </row>
    <row r="488" spans="1:116" s="107" customFormat="1" ht="33.75">
      <c r="A488" s="42"/>
      <c r="B488" s="104" t="s">
        <v>47</v>
      </c>
      <c r="C488" s="41" t="s">
        <v>2903</v>
      </c>
      <c r="D488" s="42" t="s">
        <v>2904</v>
      </c>
      <c r="E488" s="43">
        <v>23972</v>
      </c>
      <c r="F488" s="41"/>
      <c r="G488" s="42">
        <v>0</v>
      </c>
      <c r="H488" s="43">
        <f t="shared" si="4"/>
        <v>23972</v>
      </c>
      <c r="I488" s="42" t="s">
        <v>1547</v>
      </c>
      <c r="J488" s="42"/>
      <c r="K488" s="42"/>
      <c r="L488" s="41"/>
      <c r="M488" s="42"/>
      <c r="N488" s="42"/>
      <c r="O488" s="42" t="s">
        <v>2905</v>
      </c>
      <c r="P488" s="42" t="s">
        <v>2906</v>
      </c>
      <c r="Q488" s="41"/>
      <c r="R488" s="105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6"/>
      <c r="DK488" s="106"/>
      <c r="DL488" s="106"/>
    </row>
    <row r="489" spans="1:116" s="107" customFormat="1" ht="33.75">
      <c r="A489" s="42"/>
      <c r="B489" s="104" t="s">
        <v>49</v>
      </c>
      <c r="C489" s="42" t="s">
        <v>1396</v>
      </c>
      <c r="D489" s="42" t="s">
        <v>2945</v>
      </c>
      <c r="E489" s="43">
        <v>3654</v>
      </c>
      <c r="F489" s="43">
        <v>0</v>
      </c>
      <c r="G489" s="42">
        <v>0</v>
      </c>
      <c r="H489" s="43">
        <f t="shared" si="4"/>
        <v>3654</v>
      </c>
      <c r="I489" s="42" t="s">
        <v>1547</v>
      </c>
      <c r="J489" s="42"/>
      <c r="K489" s="42"/>
      <c r="L489" s="42"/>
      <c r="M489" s="42"/>
      <c r="N489" s="42"/>
      <c r="O489" s="42" t="s">
        <v>1397</v>
      </c>
      <c r="P489" s="44" t="s">
        <v>264</v>
      </c>
      <c r="Q489" s="41"/>
      <c r="R489" s="105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6"/>
      <c r="DK489" s="106"/>
      <c r="DL489" s="106"/>
    </row>
    <row r="490" spans="1:116" s="107" customFormat="1" ht="33.75">
      <c r="A490" s="42"/>
      <c r="B490" s="104" t="s">
        <v>53</v>
      </c>
      <c r="C490" s="41" t="s">
        <v>2886</v>
      </c>
      <c r="D490" s="42" t="s">
        <v>1146</v>
      </c>
      <c r="E490" s="43">
        <v>22664</v>
      </c>
      <c r="F490" s="41"/>
      <c r="G490" s="42">
        <v>0</v>
      </c>
      <c r="H490" s="43">
        <f t="shared" si="4"/>
        <v>22664</v>
      </c>
      <c r="I490" s="42" t="s">
        <v>1547</v>
      </c>
      <c r="J490" s="42"/>
      <c r="K490" s="42"/>
      <c r="L490" s="41"/>
      <c r="M490" s="42"/>
      <c r="N490" s="42"/>
      <c r="O490" s="42" t="s">
        <v>2888</v>
      </c>
      <c r="P490" s="42" t="s">
        <v>2909</v>
      </c>
      <c r="Q490" s="41"/>
      <c r="R490" s="105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6"/>
      <c r="DK490" s="106"/>
      <c r="DL490" s="106"/>
    </row>
    <row r="491" spans="1:116" s="107" customFormat="1" ht="33.75">
      <c r="A491" s="42"/>
      <c r="B491" s="104" t="s">
        <v>55</v>
      </c>
      <c r="C491" s="41" t="s">
        <v>2911</v>
      </c>
      <c r="D491" s="42" t="s">
        <v>2633</v>
      </c>
      <c r="E491" s="43">
        <v>875</v>
      </c>
      <c r="F491" s="41"/>
      <c r="G491" s="42">
        <v>0</v>
      </c>
      <c r="H491" s="43">
        <f t="shared" si="4"/>
        <v>875</v>
      </c>
      <c r="I491" s="42" t="s">
        <v>1547</v>
      </c>
      <c r="J491" s="42"/>
      <c r="K491" s="42"/>
      <c r="L491" s="41"/>
      <c r="M491" s="42"/>
      <c r="N491" s="42"/>
      <c r="O491" s="42" t="s">
        <v>2912</v>
      </c>
      <c r="P491" s="42" t="s">
        <v>2913</v>
      </c>
      <c r="Q491" s="41"/>
      <c r="R491" s="105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6"/>
      <c r="DK491" s="106"/>
      <c r="DL491" s="106"/>
    </row>
    <row r="492" spans="1:116" s="107" customFormat="1" ht="33.75">
      <c r="A492" s="42"/>
      <c r="B492" s="104" t="s">
        <v>60</v>
      </c>
      <c r="C492" s="41" t="s">
        <v>2915</v>
      </c>
      <c r="D492" s="42" t="s">
        <v>2916</v>
      </c>
      <c r="E492" s="43">
        <v>20828</v>
      </c>
      <c r="F492" s="41"/>
      <c r="G492" s="42">
        <v>0</v>
      </c>
      <c r="H492" s="43">
        <f t="shared" si="4"/>
        <v>20828</v>
      </c>
      <c r="I492" s="42" t="s">
        <v>1547</v>
      </c>
      <c r="J492" s="42"/>
      <c r="K492" s="42"/>
      <c r="L492" s="41"/>
      <c r="M492" s="42"/>
      <c r="N492" s="42"/>
      <c r="O492" s="42" t="s">
        <v>2917</v>
      </c>
      <c r="P492" s="42" t="s">
        <v>2918</v>
      </c>
      <c r="Q492" s="41"/>
      <c r="R492" s="105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6"/>
      <c r="DK492" s="106"/>
      <c r="DL492" s="106"/>
    </row>
    <row r="493" spans="1:116" s="107" customFormat="1" ht="33.75">
      <c r="A493" s="42"/>
      <c r="B493" s="104" t="s">
        <v>64</v>
      </c>
      <c r="C493" s="41" t="s">
        <v>2886</v>
      </c>
      <c r="D493" s="42" t="s">
        <v>1146</v>
      </c>
      <c r="E493" s="43">
        <v>28500</v>
      </c>
      <c r="F493" s="41"/>
      <c r="G493" s="42">
        <v>0</v>
      </c>
      <c r="H493" s="43">
        <f t="shared" si="4"/>
        <v>28500</v>
      </c>
      <c r="I493" s="42" t="s">
        <v>1547</v>
      </c>
      <c r="J493" s="42"/>
      <c r="K493" s="42"/>
      <c r="L493" s="41"/>
      <c r="M493" s="42"/>
      <c r="N493" s="42"/>
      <c r="O493" s="42" t="s">
        <v>2908</v>
      </c>
      <c r="P493" s="42" t="s">
        <v>2921</v>
      </c>
      <c r="Q493" s="41"/>
      <c r="R493" s="105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  <c r="BV493" s="106"/>
      <c r="BW493" s="106"/>
      <c r="BX493" s="106"/>
      <c r="BY493" s="106"/>
      <c r="BZ493" s="106"/>
      <c r="CA493" s="106"/>
      <c r="CB493" s="106"/>
      <c r="CC493" s="106"/>
      <c r="CD493" s="106"/>
      <c r="CE493" s="106"/>
      <c r="CF493" s="106"/>
      <c r="CG493" s="106"/>
      <c r="CH493" s="106"/>
      <c r="CI493" s="106"/>
      <c r="CJ493" s="106"/>
      <c r="CK493" s="106"/>
      <c r="CL493" s="106"/>
      <c r="CM493" s="106"/>
      <c r="CN493" s="106"/>
      <c r="CO493" s="106"/>
      <c r="CP493" s="106"/>
      <c r="CQ493" s="106"/>
      <c r="CR493" s="106"/>
      <c r="CS493" s="106"/>
      <c r="CT493" s="106"/>
      <c r="CU493" s="106"/>
      <c r="CV493" s="106"/>
      <c r="CW493" s="106"/>
      <c r="CX493" s="106"/>
      <c r="CY493" s="106"/>
      <c r="CZ493" s="106"/>
      <c r="DA493" s="106"/>
      <c r="DB493" s="106"/>
      <c r="DC493" s="106"/>
      <c r="DD493" s="106"/>
      <c r="DE493" s="106"/>
      <c r="DF493" s="106"/>
      <c r="DG493" s="106"/>
      <c r="DH493" s="106"/>
      <c r="DI493" s="106"/>
      <c r="DJ493" s="106"/>
      <c r="DK493" s="106"/>
      <c r="DL493" s="106"/>
    </row>
    <row r="494" spans="1:116" s="107" customFormat="1" ht="33.75">
      <c r="A494" s="42"/>
      <c r="B494" s="104" t="s">
        <v>67</v>
      </c>
      <c r="C494" s="41" t="s">
        <v>2944</v>
      </c>
      <c r="D494" s="42" t="s">
        <v>2945</v>
      </c>
      <c r="E494" s="43">
        <v>556</v>
      </c>
      <c r="F494" s="41"/>
      <c r="G494" s="42">
        <v>0</v>
      </c>
      <c r="H494" s="43">
        <f t="shared" si="4"/>
        <v>556</v>
      </c>
      <c r="I494" s="42" t="s">
        <v>1547</v>
      </c>
      <c r="J494" s="42"/>
      <c r="K494" s="42"/>
      <c r="L494" s="41"/>
      <c r="M494" s="42"/>
      <c r="N494" s="42"/>
      <c r="O494" s="42" t="s">
        <v>975</v>
      </c>
      <c r="P494" s="42" t="s">
        <v>971</v>
      </c>
      <c r="Q494" s="41"/>
      <c r="R494" s="105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6"/>
      <c r="DK494" s="106"/>
      <c r="DL494" s="106"/>
    </row>
    <row r="495" spans="1:116" s="107" customFormat="1" ht="33.75">
      <c r="A495" s="42"/>
      <c r="B495" s="104" t="s">
        <v>71</v>
      </c>
      <c r="C495" s="41" t="s">
        <v>2923</v>
      </c>
      <c r="D495" s="42" t="s">
        <v>2924</v>
      </c>
      <c r="E495" s="43">
        <v>7709</v>
      </c>
      <c r="F495" s="41"/>
      <c r="G495" s="42">
        <v>0</v>
      </c>
      <c r="H495" s="43">
        <f t="shared" si="4"/>
        <v>7709</v>
      </c>
      <c r="I495" s="42" t="s">
        <v>1547</v>
      </c>
      <c r="J495" s="42"/>
      <c r="K495" s="42"/>
      <c r="L495" s="41"/>
      <c r="M495" s="42"/>
      <c r="N495" s="42"/>
      <c r="O495" s="42" t="s">
        <v>2925</v>
      </c>
      <c r="P495" s="42" t="s">
        <v>2926</v>
      </c>
      <c r="Q495" s="41"/>
      <c r="R495" s="105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  <c r="BV495" s="106"/>
      <c r="BW495" s="106"/>
      <c r="BX495" s="106"/>
      <c r="BY495" s="106"/>
      <c r="BZ495" s="106"/>
      <c r="CA495" s="106"/>
      <c r="CB495" s="106"/>
      <c r="CC495" s="106"/>
      <c r="CD495" s="106"/>
      <c r="CE495" s="106"/>
      <c r="CF495" s="106"/>
      <c r="CG495" s="106"/>
      <c r="CH495" s="106"/>
      <c r="CI495" s="106"/>
      <c r="CJ495" s="106"/>
      <c r="CK495" s="106"/>
      <c r="CL495" s="106"/>
      <c r="CM495" s="106"/>
      <c r="CN495" s="106"/>
      <c r="CO495" s="106"/>
      <c r="CP495" s="106"/>
      <c r="CQ495" s="106"/>
      <c r="CR495" s="106"/>
      <c r="CS495" s="106"/>
      <c r="CT495" s="106"/>
      <c r="CU495" s="106"/>
      <c r="CV495" s="106"/>
      <c r="CW495" s="106"/>
      <c r="CX495" s="106"/>
      <c r="CY495" s="106"/>
      <c r="CZ495" s="106"/>
      <c r="DA495" s="106"/>
      <c r="DB495" s="106"/>
      <c r="DC495" s="106"/>
      <c r="DD495" s="106"/>
      <c r="DE495" s="106"/>
      <c r="DF495" s="106"/>
      <c r="DG495" s="106"/>
      <c r="DH495" s="106"/>
      <c r="DI495" s="106"/>
      <c r="DJ495" s="106"/>
      <c r="DK495" s="106"/>
      <c r="DL495" s="106"/>
    </row>
    <row r="496" spans="1:116" s="107" customFormat="1" ht="33.75">
      <c r="A496" s="42"/>
      <c r="B496" s="104" t="s">
        <v>76</v>
      </c>
      <c r="C496" s="41" t="s">
        <v>2928</v>
      </c>
      <c r="D496" s="42" t="s">
        <v>2929</v>
      </c>
      <c r="E496" s="43">
        <v>9382</v>
      </c>
      <c r="F496" s="41"/>
      <c r="G496" s="42">
        <v>0</v>
      </c>
      <c r="H496" s="43">
        <f aca="true" t="shared" si="5" ref="H496:H559">E496</f>
        <v>9382</v>
      </c>
      <c r="I496" s="42" t="s">
        <v>1547</v>
      </c>
      <c r="J496" s="42"/>
      <c r="K496" s="42"/>
      <c r="L496" s="41"/>
      <c r="M496" s="42"/>
      <c r="N496" s="42"/>
      <c r="O496" s="42" t="s">
        <v>2930</v>
      </c>
      <c r="P496" s="42" t="s">
        <v>2931</v>
      </c>
      <c r="Q496" s="41"/>
      <c r="R496" s="105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6"/>
      <c r="DK496" s="106"/>
      <c r="DL496" s="106"/>
    </row>
    <row r="497" spans="1:116" s="107" customFormat="1" ht="33.75">
      <c r="A497" s="42"/>
      <c r="B497" s="104" t="s">
        <v>80</v>
      </c>
      <c r="C497" s="41" t="s">
        <v>2933</v>
      </c>
      <c r="D497" s="42" t="s">
        <v>2934</v>
      </c>
      <c r="E497" s="43">
        <v>352493</v>
      </c>
      <c r="F497" s="41"/>
      <c r="G497" s="42">
        <v>0</v>
      </c>
      <c r="H497" s="43">
        <f t="shared" si="5"/>
        <v>352493</v>
      </c>
      <c r="I497" s="42" t="s">
        <v>1547</v>
      </c>
      <c r="J497" s="42"/>
      <c r="K497" s="42"/>
      <c r="L497" s="41"/>
      <c r="M497" s="42"/>
      <c r="N497" s="42"/>
      <c r="O497" s="42" t="s">
        <v>2935</v>
      </c>
      <c r="P497" s="42" t="s">
        <v>2936</v>
      </c>
      <c r="Q497" s="41"/>
      <c r="R497" s="105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  <c r="BV497" s="106"/>
      <c r="BW497" s="106"/>
      <c r="BX497" s="106"/>
      <c r="BY497" s="106"/>
      <c r="BZ497" s="106"/>
      <c r="CA497" s="106"/>
      <c r="CB497" s="106"/>
      <c r="CC497" s="106"/>
      <c r="CD497" s="106"/>
      <c r="CE497" s="106"/>
      <c r="CF497" s="106"/>
      <c r="CG497" s="106"/>
      <c r="CH497" s="106"/>
      <c r="CI497" s="106"/>
      <c r="CJ497" s="106"/>
      <c r="CK497" s="106"/>
      <c r="CL497" s="106"/>
      <c r="CM497" s="106"/>
      <c r="CN497" s="106"/>
      <c r="CO497" s="106"/>
      <c r="CP497" s="106"/>
      <c r="CQ497" s="106"/>
      <c r="CR497" s="106"/>
      <c r="CS497" s="106"/>
      <c r="CT497" s="106"/>
      <c r="CU497" s="106"/>
      <c r="CV497" s="106"/>
      <c r="CW497" s="106"/>
      <c r="CX497" s="106"/>
      <c r="CY497" s="106"/>
      <c r="CZ497" s="106"/>
      <c r="DA497" s="106"/>
      <c r="DB497" s="106"/>
      <c r="DC497" s="106"/>
      <c r="DD497" s="106"/>
      <c r="DE497" s="106"/>
      <c r="DF497" s="106"/>
      <c r="DG497" s="106"/>
      <c r="DH497" s="106"/>
      <c r="DI497" s="106"/>
      <c r="DJ497" s="106"/>
      <c r="DK497" s="106"/>
      <c r="DL497" s="106"/>
    </row>
    <row r="498" spans="1:116" s="107" customFormat="1" ht="33.75">
      <c r="A498" s="42"/>
      <c r="B498" s="104" t="s">
        <v>84</v>
      </c>
      <c r="C498" s="41" t="s">
        <v>2938</v>
      </c>
      <c r="D498" s="42" t="s">
        <v>2939</v>
      </c>
      <c r="E498" s="43">
        <v>13831</v>
      </c>
      <c r="F498" s="41"/>
      <c r="G498" s="42">
        <v>0</v>
      </c>
      <c r="H498" s="43">
        <f t="shared" si="5"/>
        <v>13831</v>
      </c>
      <c r="I498" s="42" t="s">
        <v>1547</v>
      </c>
      <c r="J498" s="42"/>
      <c r="K498" s="42"/>
      <c r="L498" s="41"/>
      <c r="M498" s="42"/>
      <c r="N498" s="42"/>
      <c r="O498" s="42" t="s">
        <v>2940</v>
      </c>
      <c r="P498" s="42" t="s">
        <v>2941</v>
      </c>
      <c r="Q498" s="41"/>
      <c r="R498" s="105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6"/>
      <c r="DK498" s="106"/>
      <c r="DL498" s="106"/>
    </row>
    <row r="499" spans="1:116" s="107" customFormat="1" ht="33.75">
      <c r="A499" s="42"/>
      <c r="B499" s="104" t="s">
        <v>88</v>
      </c>
      <c r="C499" s="41" t="s">
        <v>1579</v>
      </c>
      <c r="D499" s="42" t="s">
        <v>978</v>
      </c>
      <c r="E499" s="43">
        <v>5450</v>
      </c>
      <c r="F499" s="41"/>
      <c r="G499" s="42">
        <v>0</v>
      </c>
      <c r="H499" s="43">
        <f t="shared" si="5"/>
        <v>5450</v>
      </c>
      <c r="I499" s="42" t="s">
        <v>1547</v>
      </c>
      <c r="J499" s="42"/>
      <c r="K499" s="42"/>
      <c r="L499" s="41"/>
      <c r="M499" s="42"/>
      <c r="N499" s="42"/>
      <c r="O499" s="42" t="s">
        <v>979</v>
      </c>
      <c r="P499" s="42" t="s">
        <v>980</v>
      </c>
      <c r="Q499" s="41"/>
      <c r="R499" s="105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6"/>
      <c r="DK499" s="106"/>
      <c r="DL499" s="106"/>
    </row>
    <row r="500" spans="1:116" s="107" customFormat="1" ht="33.75">
      <c r="A500" s="42"/>
      <c r="B500" s="104" t="s">
        <v>92</v>
      </c>
      <c r="C500" s="41" t="s">
        <v>982</v>
      </c>
      <c r="D500" s="42" t="s">
        <v>983</v>
      </c>
      <c r="E500" s="43">
        <v>4173</v>
      </c>
      <c r="F500" s="41"/>
      <c r="G500" s="42">
        <v>0</v>
      </c>
      <c r="H500" s="43">
        <f t="shared" si="5"/>
        <v>4173</v>
      </c>
      <c r="I500" s="42" t="s">
        <v>1547</v>
      </c>
      <c r="J500" s="42"/>
      <c r="K500" s="42"/>
      <c r="L500" s="41"/>
      <c r="M500" s="42"/>
      <c r="N500" s="42"/>
      <c r="O500" s="42" t="s">
        <v>984</v>
      </c>
      <c r="P500" s="42" t="s">
        <v>985</v>
      </c>
      <c r="Q500" s="41"/>
      <c r="R500" s="105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6"/>
      <c r="DK500" s="106"/>
      <c r="DL500" s="106"/>
    </row>
    <row r="501" spans="1:116" s="107" customFormat="1" ht="33.75">
      <c r="A501" s="42"/>
      <c r="B501" s="104" t="s">
        <v>95</v>
      </c>
      <c r="C501" s="41" t="s">
        <v>1392</v>
      </c>
      <c r="D501" s="42" t="s">
        <v>2939</v>
      </c>
      <c r="E501" s="43">
        <v>5000</v>
      </c>
      <c r="F501" s="41"/>
      <c r="G501" s="42">
        <v>0</v>
      </c>
      <c r="H501" s="43">
        <f t="shared" si="5"/>
        <v>5000</v>
      </c>
      <c r="I501" s="42" t="s">
        <v>1547</v>
      </c>
      <c r="J501" s="42"/>
      <c r="K501" s="42"/>
      <c r="L501" s="41"/>
      <c r="M501" s="42"/>
      <c r="N501" s="42"/>
      <c r="O501" s="42" t="s">
        <v>1393</v>
      </c>
      <c r="P501" s="42" t="s">
        <v>1394</v>
      </c>
      <c r="Q501" s="41"/>
      <c r="R501" s="105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6"/>
      <c r="DK501" s="106"/>
      <c r="DL501" s="106"/>
    </row>
    <row r="502" spans="1:116" s="107" customFormat="1" ht="33.75">
      <c r="A502" s="42"/>
      <c r="B502" s="104" t="s">
        <v>99</v>
      </c>
      <c r="C502" s="41" t="s">
        <v>987</v>
      </c>
      <c r="D502" s="42" t="s">
        <v>988</v>
      </c>
      <c r="E502" s="43">
        <v>8435</v>
      </c>
      <c r="F502" s="41"/>
      <c r="G502" s="42">
        <v>0</v>
      </c>
      <c r="H502" s="43">
        <f t="shared" si="5"/>
        <v>8435</v>
      </c>
      <c r="I502" s="42" t="s">
        <v>1547</v>
      </c>
      <c r="J502" s="42"/>
      <c r="K502" s="42"/>
      <c r="L502" s="41"/>
      <c r="M502" s="42"/>
      <c r="N502" s="42"/>
      <c r="O502" s="42" t="s">
        <v>989</v>
      </c>
      <c r="P502" s="42" t="s">
        <v>990</v>
      </c>
      <c r="Q502" s="41"/>
      <c r="R502" s="105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  <c r="BV502" s="106"/>
      <c r="BW502" s="106"/>
      <c r="BX502" s="106"/>
      <c r="BY502" s="106"/>
      <c r="BZ502" s="106"/>
      <c r="CA502" s="106"/>
      <c r="CB502" s="106"/>
      <c r="CC502" s="106"/>
      <c r="CD502" s="106"/>
      <c r="CE502" s="106"/>
      <c r="CF502" s="106"/>
      <c r="CG502" s="106"/>
      <c r="CH502" s="106"/>
      <c r="CI502" s="106"/>
      <c r="CJ502" s="106"/>
      <c r="CK502" s="106"/>
      <c r="CL502" s="106"/>
      <c r="CM502" s="106"/>
      <c r="CN502" s="106"/>
      <c r="CO502" s="106"/>
      <c r="CP502" s="106"/>
      <c r="CQ502" s="106"/>
      <c r="CR502" s="106"/>
      <c r="CS502" s="106"/>
      <c r="CT502" s="106"/>
      <c r="CU502" s="106"/>
      <c r="CV502" s="106"/>
      <c r="CW502" s="106"/>
      <c r="CX502" s="106"/>
      <c r="CY502" s="106"/>
      <c r="CZ502" s="106"/>
      <c r="DA502" s="106"/>
      <c r="DB502" s="106"/>
      <c r="DC502" s="106"/>
      <c r="DD502" s="106"/>
      <c r="DE502" s="106"/>
      <c r="DF502" s="106"/>
      <c r="DG502" s="106"/>
      <c r="DH502" s="106"/>
      <c r="DI502" s="106"/>
      <c r="DJ502" s="106"/>
      <c r="DK502" s="106"/>
      <c r="DL502" s="106"/>
    </row>
    <row r="503" spans="1:116" s="107" customFormat="1" ht="33.75">
      <c r="A503" s="42"/>
      <c r="B503" s="104" t="s">
        <v>1122</v>
      </c>
      <c r="C503" s="41" t="s">
        <v>992</v>
      </c>
      <c r="D503" s="42" t="s">
        <v>993</v>
      </c>
      <c r="E503" s="43">
        <v>10882</v>
      </c>
      <c r="F503" s="41"/>
      <c r="G503" s="42">
        <v>0</v>
      </c>
      <c r="H503" s="43">
        <f t="shared" si="5"/>
        <v>10882</v>
      </c>
      <c r="I503" s="42" t="s">
        <v>1547</v>
      </c>
      <c r="J503" s="42"/>
      <c r="K503" s="42"/>
      <c r="L503" s="41"/>
      <c r="M503" s="42"/>
      <c r="N503" s="42"/>
      <c r="O503" s="42" t="s">
        <v>994</v>
      </c>
      <c r="P503" s="42" t="s">
        <v>995</v>
      </c>
      <c r="Q503" s="41"/>
      <c r="R503" s="105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  <c r="BV503" s="106"/>
      <c r="BW503" s="106"/>
      <c r="BX503" s="106"/>
      <c r="BY503" s="106"/>
      <c r="BZ503" s="106"/>
      <c r="CA503" s="106"/>
      <c r="CB503" s="106"/>
      <c r="CC503" s="106"/>
      <c r="CD503" s="106"/>
      <c r="CE503" s="106"/>
      <c r="CF503" s="106"/>
      <c r="CG503" s="106"/>
      <c r="CH503" s="106"/>
      <c r="CI503" s="106"/>
      <c r="CJ503" s="106"/>
      <c r="CK503" s="106"/>
      <c r="CL503" s="106"/>
      <c r="CM503" s="106"/>
      <c r="CN503" s="106"/>
      <c r="CO503" s="106"/>
      <c r="CP503" s="106"/>
      <c r="CQ503" s="106"/>
      <c r="CR503" s="106"/>
      <c r="CS503" s="106"/>
      <c r="CT503" s="106"/>
      <c r="CU503" s="106"/>
      <c r="CV503" s="106"/>
      <c r="CW503" s="106"/>
      <c r="CX503" s="106"/>
      <c r="CY503" s="106"/>
      <c r="CZ503" s="106"/>
      <c r="DA503" s="106"/>
      <c r="DB503" s="106"/>
      <c r="DC503" s="106"/>
      <c r="DD503" s="106"/>
      <c r="DE503" s="106"/>
      <c r="DF503" s="106"/>
      <c r="DG503" s="106"/>
      <c r="DH503" s="106"/>
      <c r="DI503" s="106"/>
      <c r="DJ503" s="106"/>
      <c r="DK503" s="106"/>
      <c r="DL503" s="106"/>
    </row>
    <row r="504" spans="1:116" s="107" customFormat="1" ht="33.75">
      <c r="A504" s="42"/>
      <c r="B504" s="104" t="s">
        <v>1126</v>
      </c>
      <c r="C504" s="41" t="s">
        <v>997</v>
      </c>
      <c r="D504" s="42" t="s">
        <v>998</v>
      </c>
      <c r="E504" s="43">
        <v>53389</v>
      </c>
      <c r="F504" s="41"/>
      <c r="G504" s="42">
        <v>0</v>
      </c>
      <c r="H504" s="43">
        <f t="shared" si="5"/>
        <v>53389</v>
      </c>
      <c r="I504" s="42" t="s">
        <v>1547</v>
      </c>
      <c r="J504" s="42"/>
      <c r="K504" s="42"/>
      <c r="L504" s="41"/>
      <c r="M504" s="42"/>
      <c r="N504" s="42"/>
      <c r="O504" s="42" t="s">
        <v>999</v>
      </c>
      <c r="P504" s="42" t="s">
        <v>1000</v>
      </c>
      <c r="Q504" s="41"/>
      <c r="R504" s="105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  <c r="BV504" s="106"/>
      <c r="BW504" s="106"/>
      <c r="BX504" s="106"/>
      <c r="BY504" s="106"/>
      <c r="BZ504" s="106"/>
      <c r="CA504" s="106"/>
      <c r="CB504" s="106"/>
      <c r="CC504" s="106"/>
      <c r="CD504" s="106"/>
      <c r="CE504" s="106"/>
      <c r="CF504" s="106"/>
      <c r="CG504" s="106"/>
      <c r="CH504" s="106"/>
      <c r="CI504" s="106"/>
      <c r="CJ504" s="106"/>
      <c r="CK504" s="106"/>
      <c r="CL504" s="106"/>
      <c r="CM504" s="106"/>
      <c r="CN504" s="106"/>
      <c r="CO504" s="106"/>
      <c r="CP504" s="106"/>
      <c r="CQ504" s="106"/>
      <c r="CR504" s="106"/>
      <c r="CS504" s="106"/>
      <c r="CT504" s="106"/>
      <c r="CU504" s="106"/>
      <c r="CV504" s="106"/>
      <c r="CW504" s="106"/>
      <c r="CX504" s="106"/>
      <c r="CY504" s="106"/>
      <c r="CZ504" s="106"/>
      <c r="DA504" s="106"/>
      <c r="DB504" s="106"/>
      <c r="DC504" s="106"/>
      <c r="DD504" s="106"/>
      <c r="DE504" s="106"/>
      <c r="DF504" s="106"/>
      <c r="DG504" s="106"/>
      <c r="DH504" s="106"/>
      <c r="DI504" s="106"/>
      <c r="DJ504" s="106"/>
      <c r="DK504" s="106"/>
      <c r="DL504" s="106"/>
    </row>
    <row r="505" spans="1:116" s="107" customFormat="1" ht="33.75">
      <c r="A505" s="42"/>
      <c r="B505" s="104" t="s">
        <v>1129</v>
      </c>
      <c r="C505" s="41" t="s">
        <v>1388</v>
      </c>
      <c r="D505" s="42" t="s">
        <v>2939</v>
      </c>
      <c r="E505" s="43">
        <v>1000</v>
      </c>
      <c r="F505" s="41"/>
      <c r="G505" s="42">
        <v>0</v>
      </c>
      <c r="H505" s="43">
        <f t="shared" si="5"/>
        <v>1000</v>
      </c>
      <c r="I505" s="42" t="s">
        <v>1547</v>
      </c>
      <c r="J505" s="42"/>
      <c r="K505" s="42"/>
      <c r="L505" s="41"/>
      <c r="M505" s="42"/>
      <c r="N505" s="42"/>
      <c r="O505" s="42" t="s">
        <v>1389</v>
      </c>
      <c r="P505" s="42" t="s">
        <v>1390</v>
      </c>
      <c r="Q505" s="41"/>
      <c r="R505" s="105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  <c r="BV505" s="106"/>
      <c r="BW505" s="106"/>
      <c r="BX505" s="106"/>
      <c r="BY505" s="106"/>
      <c r="BZ505" s="106"/>
      <c r="CA505" s="106"/>
      <c r="CB505" s="106"/>
      <c r="CC505" s="106"/>
      <c r="CD505" s="106"/>
      <c r="CE505" s="106"/>
      <c r="CF505" s="106"/>
      <c r="CG505" s="106"/>
      <c r="CH505" s="106"/>
      <c r="CI505" s="106"/>
      <c r="CJ505" s="106"/>
      <c r="CK505" s="106"/>
      <c r="CL505" s="106"/>
      <c r="CM505" s="106"/>
      <c r="CN505" s="106"/>
      <c r="CO505" s="106"/>
      <c r="CP505" s="106"/>
      <c r="CQ505" s="106"/>
      <c r="CR505" s="106"/>
      <c r="CS505" s="106"/>
      <c r="CT505" s="106"/>
      <c r="CU505" s="106"/>
      <c r="CV505" s="106"/>
      <c r="CW505" s="106"/>
      <c r="CX505" s="106"/>
      <c r="CY505" s="106"/>
      <c r="CZ505" s="106"/>
      <c r="DA505" s="106"/>
      <c r="DB505" s="106"/>
      <c r="DC505" s="106"/>
      <c r="DD505" s="106"/>
      <c r="DE505" s="106"/>
      <c r="DF505" s="106"/>
      <c r="DG505" s="106"/>
      <c r="DH505" s="106"/>
      <c r="DI505" s="106"/>
      <c r="DJ505" s="106"/>
      <c r="DK505" s="106"/>
      <c r="DL505" s="106"/>
    </row>
    <row r="506" spans="1:116" s="107" customFormat="1" ht="33.75">
      <c r="A506" s="42"/>
      <c r="B506" s="104" t="s">
        <v>1134</v>
      </c>
      <c r="C506" s="41" t="s">
        <v>65</v>
      </c>
      <c r="D506" s="42" t="s">
        <v>66</v>
      </c>
      <c r="E506" s="43">
        <v>38905</v>
      </c>
      <c r="F506" s="41"/>
      <c r="G506" s="42">
        <v>0</v>
      </c>
      <c r="H506" s="43">
        <f t="shared" si="5"/>
        <v>38905</v>
      </c>
      <c r="I506" s="42" t="s">
        <v>1547</v>
      </c>
      <c r="J506" s="42"/>
      <c r="K506" s="42"/>
      <c r="L506" s="41"/>
      <c r="M506" s="42"/>
      <c r="N506" s="42"/>
      <c r="O506" s="42" t="s">
        <v>1408</v>
      </c>
      <c r="P506" s="42" t="s">
        <v>1409</v>
      </c>
      <c r="Q506" s="41"/>
      <c r="R506" s="105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  <c r="BV506" s="106"/>
      <c r="BW506" s="106"/>
      <c r="BX506" s="106"/>
      <c r="BY506" s="106"/>
      <c r="BZ506" s="106"/>
      <c r="CA506" s="106"/>
      <c r="CB506" s="106"/>
      <c r="CC506" s="106"/>
      <c r="CD506" s="106"/>
      <c r="CE506" s="106"/>
      <c r="CF506" s="106"/>
      <c r="CG506" s="106"/>
      <c r="CH506" s="106"/>
      <c r="CI506" s="106"/>
      <c r="CJ506" s="106"/>
      <c r="CK506" s="106"/>
      <c r="CL506" s="106"/>
      <c r="CM506" s="106"/>
      <c r="CN506" s="106"/>
      <c r="CO506" s="106"/>
      <c r="CP506" s="106"/>
      <c r="CQ506" s="106"/>
      <c r="CR506" s="106"/>
      <c r="CS506" s="106"/>
      <c r="CT506" s="106"/>
      <c r="CU506" s="106"/>
      <c r="CV506" s="106"/>
      <c r="CW506" s="106"/>
      <c r="CX506" s="106"/>
      <c r="CY506" s="106"/>
      <c r="CZ506" s="106"/>
      <c r="DA506" s="106"/>
      <c r="DB506" s="106"/>
      <c r="DC506" s="106"/>
      <c r="DD506" s="106"/>
      <c r="DE506" s="106"/>
      <c r="DF506" s="106"/>
      <c r="DG506" s="106"/>
      <c r="DH506" s="106"/>
      <c r="DI506" s="106"/>
      <c r="DJ506" s="106"/>
      <c r="DK506" s="106"/>
      <c r="DL506" s="106"/>
    </row>
    <row r="507" spans="1:116" s="107" customFormat="1" ht="33.75">
      <c r="A507" s="42"/>
      <c r="B507" s="104" t="s">
        <v>1135</v>
      </c>
      <c r="C507" s="41" t="s">
        <v>1400</v>
      </c>
      <c r="D507" s="42" t="s">
        <v>1401</v>
      </c>
      <c r="E507" s="43">
        <v>3200</v>
      </c>
      <c r="F507" s="41"/>
      <c r="G507" s="42">
        <v>0</v>
      </c>
      <c r="H507" s="43">
        <f t="shared" si="5"/>
        <v>3200</v>
      </c>
      <c r="I507" s="42" t="s">
        <v>1547</v>
      </c>
      <c r="J507" s="42"/>
      <c r="K507" s="42"/>
      <c r="L507" s="41"/>
      <c r="M507" s="42"/>
      <c r="N507" s="42"/>
      <c r="O507" s="42" t="s">
        <v>1402</v>
      </c>
      <c r="P507" s="42" t="s">
        <v>1403</v>
      </c>
      <c r="Q507" s="41"/>
      <c r="R507" s="105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  <c r="BV507" s="106"/>
      <c r="BW507" s="106"/>
      <c r="BX507" s="106"/>
      <c r="BY507" s="106"/>
      <c r="BZ507" s="106"/>
      <c r="CA507" s="106"/>
      <c r="CB507" s="106"/>
      <c r="CC507" s="106"/>
      <c r="CD507" s="106"/>
      <c r="CE507" s="106"/>
      <c r="CF507" s="106"/>
      <c r="CG507" s="106"/>
      <c r="CH507" s="106"/>
      <c r="CI507" s="106"/>
      <c r="CJ507" s="106"/>
      <c r="CK507" s="106"/>
      <c r="CL507" s="106"/>
      <c r="CM507" s="106"/>
      <c r="CN507" s="106"/>
      <c r="CO507" s="106"/>
      <c r="CP507" s="106"/>
      <c r="CQ507" s="106"/>
      <c r="CR507" s="106"/>
      <c r="CS507" s="106"/>
      <c r="CT507" s="106"/>
      <c r="CU507" s="106"/>
      <c r="CV507" s="106"/>
      <c r="CW507" s="106"/>
      <c r="CX507" s="106"/>
      <c r="CY507" s="106"/>
      <c r="CZ507" s="106"/>
      <c r="DA507" s="106"/>
      <c r="DB507" s="106"/>
      <c r="DC507" s="106"/>
      <c r="DD507" s="106"/>
      <c r="DE507" s="106"/>
      <c r="DF507" s="106"/>
      <c r="DG507" s="106"/>
      <c r="DH507" s="106"/>
      <c r="DI507" s="106"/>
      <c r="DJ507" s="106"/>
      <c r="DK507" s="106"/>
      <c r="DL507" s="106"/>
    </row>
    <row r="508" spans="1:116" s="107" customFormat="1" ht="33.75">
      <c r="A508" s="42"/>
      <c r="B508" s="104" t="s">
        <v>1136</v>
      </c>
      <c r="C508" s="41" t="s">
        <v>1405</v>
      </c>
      <c r="D508" s="42" t="s">
        <v>1401</v>
      </c>
      <c r="E508" s="43">
        <v>3200</v>
      </c>
      <c r="F508" s="41"/>
      <c r="G508" s="42">
        <v>0</v>
      </c>
      <c r="H508" s="43">
        <f t="shared" si="5"/>
        <v>3200</v>
      </c>
      <c r="I508" s="42" t="s">
        <v>1547</v>
      </c>
      <c r="J508" s="42"/>
      <c r="K508" s="42"/>
      <c r="L508" s="41"/>
      <c r="M508" s="42"/>
      <c r="N508" s="42"/>
      <c r="O508" s="42" t="s">
        <v>1406</v>
      </c>
      <c r="P508" s="42" t="s">
        <v>1403</v>
      </c>
      <c r="Q508" s="41"/>
      <c r="R508" s="105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  <c r="BV508" s="106"/>
      <c r="BW508" s="106"/>
      <c r="BX508" s="106"/>
      <c r="BY508" s="106"/>
      <c r="BZ508" s="106"/>
      <c r="CA508" s="106"/>
      <c r="CB508" s="106"/>
      <c r="CC508" s="106"/>
      <c r="CD508" s="106"/>
      <c r="CE508" s="106"/>
      <c r="CF508" s="106"/>
      <c r="CG508" s="106"/>
      <c r="CH508" s="106"/>
      <c r="CI508" s="106"/>
      <c r="CJ508" s="106"/>
      <c r="CK508" s="106"/>
      <c r="CL508" s="106"/>
      <c r="CM508" s="106"/>
      <c r="CN508" s="106"/>
      <c r="CO508" s="106"/>
      <c r="CP508" s="106"/>
      <c r="CQ508" s="106"/>
      <c r="CR508" s="106"/>
      <c r="CS508" s="106"/>
      <c r="CT508" s="106"/>
      <c r="CU508" s="106"/>
      <c r="CV508" s="106"/>
      <c r="CW508" s="106"/>
      <c r="CX508" s="106"/>
      <c r="CY508" s="106"/>
      <c r="CZ508" s="106"/>
      <c r="DA508" s="106"/>
      <c r="DB508" s="106"/>
      <c r="DC508" s="106"/>
      <c r="DD508" s="106"/>
      <c r="DE508" s="106"/>
      <c r="DF508" s="106"/>
      <c r="DG508" s="106"/>
      <c r="DH508" s="106"/>
      <c r="DI508" s="106"/>
      <c r="DJ508" s="106"/>
      <c r="DK508" s="106"/>
      <c r="DL508" s="106"/>
    </row>
    <row r="509" spans="1:116" s="107" customFormat="1" ht="33.75">
      <c r="A509" s="42"/>
      <c r="B509" s="104" t="s">
        <v>1140</v>
      </c>
      <c r="C509" s="41" t="s">
        <v>1388</v>
      </c>
      <c r="D509" s="42" t="s">
        <v>2939</v>
      </c>
      <c r="E509" s="43">
        <v>20000</v>
      </c>
      <c r="F509" s="41"/>
      <c r="G509" s="42">
        <v>0</v>
      </c>
      <c r="H509" s="43">
        <f t="shared" si="5"/>
        <v>20000</v>
      </c>
      <c r="I509" s="42" t="s">
        <v>1547</v>
      </c>
      <c r="J509" s="42"/>
      <c r="K509" s="42"/>
      <c r="L509" s="41"/>
      <c r="M509" s="42"/>
      <c r="N509" s="42"/>
      <c r="O509" s="42" t="s">
        <v>1408</v>
      </c>
      <c r="P509" s="42" t="s">
        <v>1390</v>
      </c>
      <c r="Q509" s="41"/>
      <c r="R509" s="105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  <c r="BV509" s="106"/>
      <c r="BW509" s="106"/>
      <c r="BX509" s="106"/>
      <c r="BY509" s="106"/>
      <c r="BZ509" s="106"/>
      <c r="CA509" s="106"/>
      <c r="CB509" s="106"/>
      <c r="CC509" s="106"/>
      <c r="CD509" s="106"/>
      <c r="CE509" s="106"/>
      <c r="CF509" s="106"/>
      <c r="CG509" s="106"/>
      <c r="CH509" s="106"/>
      <c r="CI509" s="106"/>
      <c r="CJ509" s="106"/>
      <c r="CK509" s="106"/>
      <c r="CL509" s="106"/>
      <c r="CM509" s="106"/>
      <c r="CN509" s="106"/>
      <c r="CO509" s="106"/>
      <c r="CP509" s="106"/>
      <c r="CQ509" s="106"/>
      <c r="CR509" s="106"/>
      <c r="CS509" s="106"/>
      <c r="CT509" s="106"/>
      <c r="CU509" s="106"/>
      <c r="CV509" s="106"/>
      <c r="CW509" s="106"/>
      <c r="CX509" s="106"/>
      <c r="CY509" s="106"/>
      <c r="CZ509" s="106"/>
      <c r="DA509" s="106"/>
      <c r="DB509" s="106"/>
      <c r="DC509" s="106"/>
      <c r="DD509" s="106"/>
      <c r="DE509" s="106"/>
      <c r="DF509" s="106"/>
      <c r="DG509" s="106"/>
      <c r="DH509" s="106"/>
      <c r="DI509" s="106"/>
      <c r="DJ509" s="106"/>
      <c r="DK509" s="106"/>
      <c r="DL509" s="106"/>
    </row>
    <row r="510" spans="1:116" s="107" customFormat="1" ht="33.75">
      <c r="A510" s="42"/>
      <c r="B510" s="104" t="s">
        <v>1144</v>
      </c>
      <c r="C510" s="41" t="s">
        <v>2659</v>
      </c>
      <c r="D510" s="42" t="s">
        <v>2660</v>
      </c>
      <c r="E510" s="43">
        <v>2396</v>
      </c>
      <c r="F510" s="41"/>
      <c r="G510" s="42">
        <v>0</v>
      </c>
      <c r="H510" s="43">
        <f t="shared" si="5"/>
        <v>2396</v>
      </c>
      <c r="I510" s="42" t="s">
        <v>1547</v>
      </c>
      <c r="J510" s="42"/>
      <c r="K510" s="42"/>
      <c r="L510" s="41"/>
      <c r="M510" s="42"/>
      <c r="N510" s="42"/>
      <c r="O510" s="42" t="s">
        <v>2661</v>
      </c>
      <c r="P510" s="42" t="s">
        <v>265</v>
      </c>
      <c r="Q510" s="41"/>
      <c r="R510" s="105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  <c r="BV510" s="106"/>
      <c r="BW510" s="106"/>
      <c r="BX510" s="106"/>
      <c r="BY510" s="106"/>
      <c r="BZ510" s="106"/>
      <c r="CA510" s="106"/>
      <c r="CB510" s="106"/>
      <c r="CC510" s="106"/>
      <c r="CD510" s="106"/>
      <c r="CE510" s="106"/>
      <c r="CF510" s="106"/>
      <c r="CG510" s="106"/>
      <c r="CH510" s="106"/>
      <c r="CI510" s="106"/>
      <c r="CJ510" s="106"/>
      <c r="CK510" s="106"/>
      <c r="CL510" s="106"/>
      <c r="CM510" s="106"/>
      <c r="CN510" s="106"/>
      <c r="CO510" s="106"/>
      <c r="CP510" s="106"/>
      <c r="CQ510" s="106"/>
      <c r="CR510" s="106"/>
      <c r="CS510" s="106"/>
      <c r="CT510" s="106"/>
      <c r="CU510" s="106"/>
      <c r="CV510" s="106"/>
      <c r="CW510" s="106"/>
      <c r="CX510" s="106"/>
      <c r="CY510" s="106"/>
      <c r="CZ510" s="106"/>
      <c r="DA510" s="106"/>
      <c r="DB510" s="106"/>
      <c r="DC510" s="106"/>
      <c r="DD510" s="106"/>
      <c r="DE510" s="106"/>
      <c r="DF510" s="106"/>
      <c r="DG510" s="106"/>
      <c r="DH510" s="106"/>
      <c r="DI510" s="106"/>
      <c r="DJ510" s="106"/>
      <c r="DK510" s="106"/>
      <c r="DL510" s="106"/>
    </row>
    <row r="511" spans="1:116" s="107" customFormat="1" ht="33.75">
      <c r="A511" s="42"/>
      <c r="B511" s="104" t="s">
        <v>2841</v>
      </c>
      <c r="C511" s="41" t="s">
        <v>43</v>
      </c>
      <c r="D511" s="42" t="s">
        <v>44</v>
      </c>
      <c r="E511" s="43">
        <v>3200</v>
      </c>
      <c r="F511" s="41"/>
      <c r="G511" s="42">
        <v>0</v>
      </c>
      <c r="H511" s="43">
        <f t="shared" si="5"/>
        <v>3200</v>
      </c>
      <c r="I511" s="42" t="s">
        <v>1547</v>
      </c>
      <c r="J511" s="42"/>
      <c r="K511" s="42"/>
      <c r="L511" s="41"/>
      <c r="M511" s="42"/>
      <c r="N511" s="42"/>
      <c r="O511" s="42" t="s">
        <v>45</v>
      </c>
      <c r="P511" s="42" t="s">
        <v>46</v>
      </c>
      <c r="Q511" s="41"/>
      <c r="R511" s="105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  <c r="CE511" s="106"/>
      <c r="CF511" s="106"/>
      <c r="CG511" s="106"/>
      <c r="CH511" s="106"/>
      <c r="CI511" s="106"/>
      <c r="CJ511" s="106"/>
      <c r="CK511" s="106"/>
      <c r="CL511" s="106"/>
      <c r="CM511" s="106"/>
      <c r="CN511" s="106"/>
      <c r="CO511" s="106"/>
      <c r="CP511" s="106"/>
      <c r="CQ511" s="106"/>
      <c r="CR511" s="106"/>
      <c r="CS511" s="106"/>
      <c r="CT511" s="106"/>
      <c r="CU511" s="106"/>
      <c r="CV511" s="106"/>
      <c r="CW511" s="106"/>
      <c r="CX511" s="106"/>
      <c r="CY511" s="106"/>
      <c r="CZ511" s="106"/>
      <c r="DA511" s="106"/>
      <c r="DB511" s="106"/>
      <c r="DC511" s="106"/>
      <c r="DD511" s="106"/>
      <c r="DE511" s="106"/>
      <c r="DF511" s="106"/>
      <c r="DG511" s="106"/>
      <c r="DH511" s="106"/>
      <c r="DI511" s="106"/>
      <c r="DJ511" s="106"/>
      <c r="DK511" s="106"/>
      <c r="DL511" s="106"/>
    </row>
    <row r="512" spans="1:116" s="107" customFormat="1" ht="33.75">
      <c r="A512" s="42"/>
      <c r="B512" s="104" t="s">
        <v>2846</v>
      </c>
      <c r="C512" s="41" t="s">
        <v>2705</v>
      </c>
      <c r="D512" s="42" t="s">
        <v>2706</v>
      </c>
      <c r="E512" s="43">
        <v>2400</v>
      </c>
      <c r="F512" s="41"/>
      <c r="G512" s="42">
        <v>0</v>
      </c>
      <c r="H512" s="43">
        <f t="shared" si="5"/>
        <v>2400</v>
      </c>
      <c r="I512" s="42" t="s">
        <v>1547</v>
      </c>
      <c r="J512" s="42"/>
      <c r="K512" s="42"/>
      <c r="L512" s="41"/>
      <c r="M512" s="42"/>
      <c r="N512" s="42"/>
      <c r="O512" s="42" t="s">
        <v>2707</v>
      </c>
      <c r="P512" s="42" t="s">
        <v>2708</v>
      </c>
      <c r="Q512" s="41"/>
      <c r="R512" s="105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  <c r="BV512" s="106"/>
      <c r="BW512" s="106"/>
      <c r="BX512" s="106"/>
      <c r="BY512" s="106"/>
      <c r="BZ512" s="106"/>
      <c r="CA512" s="106"/>
      <c r="CB512" s="106"/>
      <c r="CC512" s="106"/>
      <c r="CD512" s="106"/>
      <c r="CE512" s="106"/>
      <c r="CF512" s="106"/>
      <c r="CG512" s="106"/>
      <c r="CH512" s="106"/>
      <c r="CI512" s="106"/>
      <c r="CJ512" s="106"/>
      <c r="CK512" s="106"/>
      <c r="CL512" s="106"/>
      <c r="CM512" s="106"/>
      <c r="CN512" s="106"/>
      <c r="CO512" s="106"/>
      <c r="CP512" s="106"/>
      <c r="CQ512" s="106"/>
      <c r="CR512" s="106"/>
      <c r="CS512" s="106"/>
      <c r="CT512" s="106"/>
      <c r="CU512" s="106"/>
      <c r="CV512" s="106"/>
      <c r="CW512" s="106"/>
      <c r="CX512" s="106"/>
      <c r="CY512" s="106"/>
      <c r="CZ512" s="106"/>
      <c r="DA512" s="106"/>
      <c r="DB512" s="106"/>
      <c r="DC512" s="106"/>
      <c r="DD512" s="106"/>
      <c r="DE512" s="106"/>
      <c r="DF512" s="106"/>
      <c r="DG512" s="106"/>
      <c r="DH512" s="106"/>
      <c r="DI512" s="106"/>
      <c r="DJ512" s="106"/>
      <c r="DK512" s="106"/>
      <c r="DL512" s="106"/>
    </row>
    <row r="513" spans="1:116" s="107" customFormat="1" ht="33.75">
      <c r="A513" s="42"/>
      <c r="B513" s="104" t="s">
        <v>2849</v>
      </c>
      <c r="C513" s="41" t="s">
        <v>2721</v>
      </c>
      <c r="D513" s="42" t="s">
        <v>2722</v>
      </c>
      <c r="E513" s="43">
        <v>1200</v>
      </c>
      <c r="F513" s="41"/>
      <c r="G513" s="42">
        <v>0</v>
      </c>
      <c r="H513" s="43">
        <f t="shared" si="5"/>
        <v>1200</v>
      </c>
      <c r="I513" s="42" t="s">
        <v>1547</v>
      </c>
      <c r="J513" s="42"/>
      <c r="K513" s="42"/>
      <c r="L513" s="41"/>
      <c r="M513" s="42"/>
      <c r="N513" s="42"/>
      <c r="O513" s="42" t="s">
        <v>2723</v>
      </c>
      <c r="P513" s="42" t="s">
        <v>2724</v>
      </c>
      <c r="Q513" s="41"/>
      <c r="R513" s="105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  <c r="BV513" s="106"/>
      <c r="BW513" s="106"/>
      <c r="BX513" s="106"/>
      <c r="BY513" s="106"/>
      <c r="BZ513" s="106"/>
      <c r="CA513" s="106"/>
      <c r="CB513" s="106"/>
      <c r="CC513" s="106"/>
      <c r="CD513" s="106"/>
      <c r="CE513" s="106"/>
      <c r="CF513" s="106"/>
      <c r="CG513" s="106"/>
      <c r="CH513" s="106"/>
      <c r="CI513" s="106"/>
      <c r="CJ513" s="106"/>
      <c r="CK513" s="106"/>
      <c r="CL513" s="106"/>
      <c r="CM513" s="106"/>
      <c r="CN513" s="106"/>
      <c r="CO513" s="106"/>
      <c r="CP513" s="106"/>
      <c r="CQ513" s="106"/>
      <c r="CR513" s="106"/>
      <c r="CS513" s="106"/>
      <c r="CT513" s="106"/>
      <c r="CU513" s="106"/>
      <c r="CV513" s="106"/>
      <c r="CW513" s="106"/>
      <c r="CX513" s="106"/>
      <c r="CY513" s="106"/>
      <c r="CZ513" s="106"/>
      <c r="DA513" s="106"/>
      <c r="DB513" s="106"/>
      <c r="DC513" s="106"/>
      <c r="DD513" s="106"/>
      <c r="DE513" s="106"/>
      <c r="DF513" s="106"/>
      <c r="DG513" s="106"/>
      <c r="DH513" s="106"/>
      <c r="DI513" s="106"/>
      <c r="DJ513" s="106"/>
      <c r="DK513" s="106"/>
      <c r="DL513" s="106"/>
    </row>
    <row r="514" spans="1:116" s="107" customFormat="1" ht="33.75">
      <c r="A514" s="42"/>
      <c r="B514" s="104" t="s">
        <v>2853</v>
      </c>
      <c r="C514" s="41" t="s">
        <v>3</v>
      </c>
      <c r="D514" s="42" t="s">
        <v>4</v>
      </c>
      <c r="E514" s="43">
        <v>2950</v>
      </c>
      <c r="F514" s="41"/>
      <c r="G514" s="42">
        <v>0</v>
      </c>
      <c r="H514" s="43">
        <f t="shared" si="5"/>
        <v>2950</v>
      </c>
      <c r="I514" s="42" t="s">
        <v>1547</v>
      </c>
      <c r="J514" s="42"/>
      <c r="K514" s="42"/>
      <c r="L514" s="41"/>
      <c r="M514" s="42"/>
      <c r="N514" s="42"/>
      <c r="O514" s="42" t="s">
        <v>5</v>
      </c>
      <c r="P514" s="42" t="s">
        <v>6</v>
      </c>
      <c r="Q514" s="41"/>
      <c r="R514" s="105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  <c r="BV514" s="106"/>
      <c r="BW514" s="106"/>
      <c r="BX514" s="106"/>
      <c r="BY514" s="106"/>
      <c r="BZ514" s="106"/>
      <c r="CA514" s="106"/>
      <c r="CB514" s="106"/>
      <c r="CC514" s="106"/>
      <c r="CD514" s="106"/>
      <c r="CE514" s="106"/>
      <c r="CF514" s="106"/>
      <c r="CG514" s="106"/>
      <c r="CH514" s="106"/>
      <c r="CI514" s="106"/>
      <c r="CJ514" s="106"/>
      <c r="CK514" s="106"/>
      <c r="CL514" s="106"/>
      <c r="CM514" s="106"/>
      <c r="CN514" s="106"/>
      <c r="CO514" s="106"/>
      <c r="CP514" s="106"/>
      <c r="CQ514" s="106"/>
      <c r="CR514" s="106"/>
      <c r="CS514" s="106"/>
      <c r="CT514" s="106"/>
      <c r="CU514" s="106"/>
      <c r="CV514" s="106"/>
      <c r="CW514" s="106"/>
      <c r="CX514" s="106"/>
      <c r="CY514" s="106"/>
      <c r="CZ514" s="106"/>
      <c r="DA514" s="106"/>
      <c r="DB514" s="106"/>
      <c r="DC514" s="106"/>
      <c r="DD514" s="106"/>
      <c r="DE514" s="106"/>
      <c r="DF514" s="106"/>
      <c r="DG514" s="106"/>
      <c r="DH514" s="106"/>
      <c r="DI514" s="106"/>
      <c r="DJ514" s="106"/>
      <c r="DK514" s="106"/>
      <c r="DL514" s="106"/>
    </row>
    <row r="515" spans="1:116" s="107" customFormat="1" ht="33.75">
      <c r="A515" s="42"/>
      <c r="B515" s="104" t="s">
        <v>2854</v>
      </c>
      <c r="C515" s="41" t="s">
        <v>997</v>
      </c>
      <c r="D515" s="42" t="s">
        <v>998</v>
      </c>
      <c r="E515" s="43">
        <v>38600</v>
      </c>
      <c r="F515" s="41"/>
      <c r="G515" s="42">
        <v>0</v>
      </c>
      <c r="H515" s="43">
        <f t="shared" si="5"/>
        <v>38600</v>
      </c>
      <c r="I515" s="42" t="s">
        <v>1547</v>
      </c>
      <c r="J515" s="42"/>
      <c r="K515" s="42"/>
      <c r="L515" s="41"/>
      <c r="M515" s="42"/>
      <c r="N515" s="42"/>
      <c r="O515" s="42" t="s">
        <v>266</v>
      </c>
      <c r="P515" s="42" t="s">
        <v>267</v>
      </c>
      <c r="Q515" s="41"/>
      <c r="R515" s="105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  <c r="BV515" s="106"/>
      <c r="BW515" s="106"/>
      <c r="BX515" s="106"/>
      <c r="BY515" s="106"/>
      <c r="BZ515" s="106"/>
      <c r="CA515" s="106"/>
      <c r="CB515" s="106"/>
      <c r="CC515" s="106"/>
      <c r="CD515" s="106"/>
      <c r="CE515" s="106"/>
      <c r="CF515" s="106"/>
      <c r="CG515" s="106"/>
      <c r="CH515" s="106"/>
      <c r="CI515" s="106"/>
      <c r="CJ515" s="106"/>
      <c r="CK515" s="106"/>
      <c r="CL515" s="106"/>
      <c r="CM515" s="106"/>
      <c r="CN515" s="106"/>
      <c r="CO515" s="106"/>
      <c r="CP515" s="106"/>
      <c r="CQ515" s="106"/>
      <c r="CR515" s="106"/>
      <c r="CS515" s="106"/>
      <c r="CT515" s="106"/>
      <c r="CU515" s="106"/>
      <c r="CV515" s="106"/>
      <c r="CW515" s="106"/>
      <c r="CX515" s="106"/>
      <c r="CY515" s="106"/>
      <c r="CZ515" s="106"/>
      <c r="DA515" s="106"/>
      <c r="DB515" s="106"/>
      <c r="DC515" s="106"/>
      <c r="DD515" s="106"/>
      <c r="DE515" s="106"/>
      <c r="DF515" s="106"/>
      <c r="DG515" s="106"/>
      <c r="DH515" s="106"/>
      <c r="DI515" s="106"/>
      <c r="DJ515" s="106"/>
      <c r="DK515" s="106"/>
      <c r="DL515" s="106"/>
    </row>
    <row r="516" spans="1:116" s="107" customFormat="1" ht="33.75">
      <c r="A516" s="42"/>
      <c r="B516" s="104" t="s">
        <v>2857</v>
      </c>
      <c r="C516" s="41" t="s">
        <v>973</v>
      </c>
      <c r="D516" s="42" t="s">
        <v>974</v>
      </c>
      <c r="E516" s="43">
        <v>10650</v>
      </c>
      <c r="F516" s="41"/>
      <c r="G516" s="42">
        <v>0</v>
      </c>
      <c r="H516" s="43">
        <f t="shared" si="5"/>
        <v>10650</v>
      </c>
      <c r="I516" s="42" t="s">
        <v>1547</v>
      </c>
      <c r="J516" s="42"/>
      <c r="K516" s="42"/>
      <c r="L516" s="41"/>
      <c r="M516" s="42"/>
      <c r="N516" s="42"/>
      <c r="O516" s="42" t="s">
        <v>2946</v>
      </c>
      <c r="P516" s="42" t="s">
        <v>971</v>
      </c>
      <c r="Q516" s="41"/>
      <c r="R516" s="105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  <c r="BV516" s="106"/>
      <c r="BW516" s="106"/>
      <c r="BX516" s="106"/>
      <c r="BY516" s="106"/>
      <c r="BZ516" s="106"/>
      <c r="CA516" s="106"/>
      <c r="CB516" s="106"/>
      <c r="CC516" s="106"/>
      <c r="CD516" s="106"/>
      <c r="CE516" s="106"/>
      <c r="CF516" s="106"/>
      <c r="CG516" s="106"/>
      <c r="CH516" s="106"/>
      <c r="CI516" s="106"/>
      <c r="CJ516" s="106"/>
      <c r="CK516" s="106"/>
      <c r="CL516" s="106"/>
      <c r="CM516" s="106"/>
      <c r="CN516" s="106"/>
      <c r="CO516" s="106"/>
      <c r="CP516" s="106"/>
      <c r="CQ516" s="106"/>
      <c r="CR516" s="106"/>
      <c r="CS516" s="106"/>
      <c r="CT516" s="106"/>
      <c r="CU516" s="106"/>
      <c r="CV516" s="106"/>
      <c r="CW516" s="106"/>
      <c r="CX516" s="106"/>
      <c r="CY516" s="106"/>
      <c r="CZ516" s="106"/>
      <c r="DA516" s="106"/>
      <c r="DB516" s="106"/>
      <c r="DC516" s="106"/>
      <c r="DD516" s="106"/>
      <c r="DE516" s="106"/>
      <c r="DF516" s="106"/>
      <c r="DG516" s="106"/>
      <c r="DH516" s="106"/>
      <c r="DI516" s="106"/>
      <c r="DJ516" s="106"/>
      <c r="DK516" s="106"/>
      <c r="DL516" s="106"/>
    </row>
    <row r="517" spans="1:116" s="93" customFormat="1" ht="33.75">
      <c r="A517" s="11"/>
      <c r="B517" s="103" t="s">
        <v>2862</v>
      </c>
      <c r="C517" s="23" t="s">
        <v>2855</v>
      </c>
      <c r="D517" s="11" t="s">
        <v>73</v>
      </c>
      <c r="E517" s="12">
        <v>25000</v>
      </c>
      <c r="F517" s="23"/>
      <c r="G517" s="11">
        <v>0</v>
      </c>
      <c r="H517" s="12">
        <f t="shared" si="5"/>
        <v>25000</v>
      </c>
      <c r="I517" s="11" t="s">
        <v>1547</v>
      </c>
      <c r="J517" s="11"/>
      <c r="K517" s="11"/>
      <c r="L517" s="23"/>
      <c r="M517" s="11"/>
      <c r="N517" s="11"/>
      <c r="O517" s="11" t="s">
        <v>2856</v>
      </c>
      <c r="P517" s="11" t="s">
        <v>2708</v>
      </c>
      <c r="Q517" s="23"/>
      <c r="R517" s="94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  <c r="CY517" s="92"/>
      <c r="CZ517" s="92"/>
      <c r="DA517" s="92"/>
      <c r="DB517" s="92"/>
      <c r="DC517" s="92"/>
      <c r="DD517" s="92"/>
      <c r="DE517" s="92"/>
      <c r="DF517" s="92"/>
      <c r="DG517" s="92"/>
      <c r="DH517" s="92"/>
      <c r="DI517" s="92"/>
      <c r="DJ517" s="92"/>
      <c r="DK517" s="92"/>
      <c r="DL517" s="92"/>
    </row>
    <row r="518" spans="1:116" s="93" customFormat="1" ht="33.75">
      <c r="A518" s="11"/>
      <c r="B518" s="103" t="s">
        <v>2866</v>
      </c>
      <c r="C518" s="23" t="s">
        <v>68</v>
      </c>
      <c r="D518" s="11" t="s">
        <v>2701</v>
      </c>
      <c r="E518" s="12">
        <v>3000</v>
      </c>
      <c r="F518" s="23"/>
      <c r="G518" s="11">
        <v>0</v>
      </c>
      <c r="H518" s="12">
        <f t="shared" si="5"/>
        <v>3000</v>
      </c>
      <c r="I518" s="11" t="s">
        <v>1547</v>
      </c>
      <c r="J518" s="11"/>
      <c r="K518" s="11"/>
      <c r="L518" s="23"/>
      <c r="M518" s="11"/>
      <c r="N518" s="11"/>
      <c r="O518" s="11" t="s">
        <v>69</v>
      </c>
      <c r="P518" s="11" t="s">
        <v>70</v>
      </c>
      <c r="Q518" s="23"/>
      <c r="R518" s="94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  <c r="CY518" s="92"/>
      <c r="CZ518" s="92"/>
      <c r="DA518" s="92"/>
      <c r="DB518" s="92"/>
      <c r="DC518" s="92"/>
      <c r="DD518" s="92"/>
      <c r="DE518" s="92"/>
      <c r="DF518" s="92"/>
      <c r="DG518" s="92"/>
      <c r="DH518" s="92"/>
      <c r="DI518" s="92"/>
      <c r="DJ518" s="92"/>
      <c r="DK518" s="92"/>
      <c r="DL518" s="92"/>
    </row>
    <row r="519" spans="1:116" s="93" customFormat="1" ht="33.75">
      <c r="A519" s="11"/>
      <c r="B519" s="103" t="s">
        <v>2870</v>
      </c>
      <c r="C519" s="23" t="s">
        <v>89</v>
      </c>
      <c r="D519" s="11" t="s">
        <v>2667</v>
      </c>
      <c r="E519" s="12">
        <v>9306</v>
      </c>
      <c r="F519" s="23"/>
      <c r="G519" s="11">
        <v>0</v>
      </c>
      <c r="H519" s="12">
        <f t="shared" si="5"/>
        <v>9306</v>
      </c>
      <c r="I519" s="11" t="s">
        <v>1547</v>
      </c>
      <c r="J519" s="11"/>
      <c r="K519" s="11"/>
      <c r="L519" s="23"/>
      <c r="M519" s="11"/>
      <c r="N519" s="11"/>
      <c r="O519" s="11" t="s">
        <v>90</v>
      </c>
      <c r="P519" s="11" t="s">
        <v>91</v>
      </c>
      <c r="Q519" s="23"/>
      <c r="R519" s="94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  <c r="CY519" s="92"/>
      <c r="CZ519" s="92"/>
      <c r="DA519" s="92"/>
      <c r="DB519" s="92"/>
      <c r="DC519" s="92"/>
      <c r="DD519" s="92"/>
      <c r="DE519" s="92"/>
      <c r="DF519" s="92"/>
      <c r="DG519" s="92"/>
      <c r="DH519" s="92"/>
      <c r="DI519" s="92"/>
      <c r="DJ519" s="92"/>
      <c r="DK519" s="92"/>
      <c r="DL519" s="92"/>
    </row>
    <row r="520" spans="1:116" s="93" customFormat="1" ht="33.75">
      <c r="A520" s="11"/>
      <c r="B520" s="103" t="s">
        <v>2875</v>
      </c>
      <c r="C520" s="23" t="s">
        <v>89</v>
      </c>
      <c r="D520" s="11" t="s">
        <v>2667</v>
      </c>
      <c r="E520" s="12">
        <v>3710</v>
      </c>
      <c r="F520" s="23"/>
      <c r="G520" s="11">
        <v>0</v>
      </c>
      <c r="H520" s="12">
        <f t="shared" si="5"/>
        <v>3710</v>
      </c>
      <c r="I520" s="11" t="s">
        <v>1547</v>
      </c>
      <c r="J520" s="11"/>
      <c r="K520" s="11"/>
      <c r="L520" s="23"/>
      <c r="M520" s="11"/>
      <c r="N520" s="11"/>
      <c r="O520" s="11" t="s">
        <v>93</v>
      </c>
      <c r="P520" s="11" t="s">
        <v>94</v>
      </c>
      <c r="Q520" s="23"/>
      <c r="R520" s="94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  <c r="CY520" s="92"/>
      <c r="CZ520" s="92"/>
      <c r="DA520" s="92"/>
      <c r="DB520" s="92"/>
      <c r="DC520" s="92"/>
      <c r="DD520" s="92"/>
      <c r="DE520" s="92"/>
      <c r="DF520" s="92"/>
      <c r="DG520" s="92"/>
      <c r="DH520" s="92"/>
      <c r="DI520" s="92"/>
      <c r="DJ520" s="92"/>
      <c r="DK520" s="92"/>
      <c r="DL520" s="92"/>
    </row>
    <row r="521" spans="1:116" s="93" customFormat="1" ht="33.75">
      <c r="A521" s="11"/>
      <c r="B521" s="103" t="s">
        <v>2879</v>
      </c>
      <c r="C521" s="23" t="s">
        <v>1118</v>
      </c>
      <c r="D521" s="11" t="s">
        <v>1119</v>
      </c>
      <c r="E521" s="12">
        <v>2500</v>
      </c>
      <c r="F521" s="23"/>
      <c r="G521" s="11">
        <v>0</v>
      </c>
      <c r="H521" s="12">
        <f t="shared" si="5"/>
        <v>2500</v>
      </c>
      <c r="I521" s="11" t="s">
        <v>1547</v>
      </c>
      <c r="J521" s="11"/>
      <c r="K521" s="11"/>
      <c r="L521" s="23"/>
      <c r="M521" s="11"/>
      <c r="N521" s="11"/>
      <c r="O521" s="11" t="s">
        <v>1120</v>
      </c>
      <c r="P521" s="11" t="s">
        <v>1121</v>
      </c>
      <c r="Q521" s="23"/>
      <c r="R521" s="94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  <c r="CY521" s="92"/>
      <c r="CZ521" s="92"/>
      <c r="DA521" s="92"/>
      <c r="DB521" s="92"/>
      <c r="DC521" s="92"/>
      <c r="DD521" s="92"/>
      <c r="DE521" s="92"/>
      <c r="DF521" s="92"/>
      <c r="DG521" s="92"/>
      <c r="DH521" s="92"/>
      <c r="DI521" s="92"/>
      <c r="DJ521" s="92"/>
      <c r="DK521" s="92"/>
      <c r="DL521" s="92"/>
    </row>
    <row r="522" spans="1:116" s="93" customFormat="1" ht="45">
      <c r="A522" s="11"/>
      <c r="B522" s="103" t="s">
        <v>2885</v>
      </c>
      <c r="C522" s="23" t="s">
        <v>2871</v>
      </c>
      <c r="D522" s="11" t="s">
        <v>2872</v>
      </c>
      <c r="E522" s="12">
        <v>15200</v>
      </c>
      <c r="F522" s="23"/>
      <c r="G522" s="11">
        <v>0</v>
      </c>
      <c r="H522" s="12">
        <f t="shared" si="5"/>
        <v>15200</v>
      </c>
      <c r="I522" s="11" t="s">
        <v>1547</v>
      </c>
      <c r="J522" s="11"/>
      <c r="K522" s="11"/>
      <c r="L522" s="23"/>
      <c r="M522" s="11"/>
      <c r="N522" s="11"/>
      <c r="O522" s="11" t="s">
        <v>2873</v>
      </c>
      <c r="P522" s="11" t="s">
        <v>2874</v>
      </c>
      <c r="Q522" s="23"/>
      <c r="R522" s="94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  <c r="CY522" s="92"/>
      <c r="CZ522" s="92"/>
      <c r="DA522" s="92"/>
      <c r="DB522" s="92"/>
      <c r="DC522" s="92"/>
      <c r="DD522" s="92"/>
      <c r="DE522" s="92"/>
      <c r="DF522" s="92"/>
      <c r="DG522" s="92"/>
      <c r="DH522" s="92"/>
      <c r="DI522" s="92"/>
      <c r="DJ522" s="92"/>
      <c r="DK522" s="92"/>
      <c r="DL522" s="92"/>
    </row>
    <row r="523" spans="1:116" s="93" customFormat="1" ht="33.75">
      <c r="A523" s="11"/>
      <c r="B523" s="103" t="s">
        <v>2889</v>
      </c>
      <c r="C523" s="23" t="s">
        <v>2863</v>
      </c>
      <c r="D523" s="11" t="s">
        <v>2645</v>
      </c>
      <c r="E523" s="12">
        <v>5200</v>
      </c>
      <c r="F523" s="23"/>
      <c r="G523" s="11">
        <v>0</v>
      </c>
      <c r="H523" s="12">
        <f t="shared" si="5"/>
        <v>5200</v>
      </c>
      <c r="I523" s="11" t="s">
        <v>1547</v>
      </c>
      <c r="J523" s="11"/>
      <c r="K523" s="11"/>
      <c r="L523" s="23"/>
      <c r="M523" s="11"/>
      <c r="N523" s="11"/>
      <c r="O523" s="11" t="s">
        <v>2864</v>
      </c>
      <c r="P523" s="11" t="s">
        <v>2865</v>
      </c>
      <c r="Q523" s="23"/>
      <c r="R523" s="94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  <c r="CY523" s="92"/>
      <c r="CZ523" s="92"/>
      <c r="DA523" s="92"/>
      <c r="DB523" s="92"/>
      <c r="DC523" s="92"/>
      <c r="DD523" s="92"/>
      <c r="DE523" s="92"/>
      <c r="DF523" s="92"/>
      <c r="DG523" s="92"/>
      <c r="DH523" s="92"/>
      <c r="DI523" s="92"/>
      <c r="DJ523" s="92"/>
      <c r="DK523" s="92"/>
      <c r="DL523" s="92"/>
    </row>
    <row r="524" spans="1:116" s="93" customFormat="1" ht="33.75">
      <c r="A524" s="11"/>
      <c r="B524" s="103" t="s">
        <v>2893</v>
      </c>
      <c r="C524" s="23" t="s">
        <v>2876</v>
      </c>
      <c r="D524" s="11" t="s">
        <v>2667</v>
      </c>
      <c r="E524" s="12">
        <v>9290</v>
      </c>
      <c r="F524" s="23"/>
      <c r="G524" s="11">
        <v>0</v>
      </c>
      <c r="H524" s="12">
        <f t="shared" si="5"/>
        <v>9290</v>
      </c>
      <c r="I524" s="11" t="s">
        <v>1547</v>
      </c>
      <c r="J524" s="11"/>
      <c r="K524" s="11"/>
      <c r="L524" s="23"/>
      <c r="M524" s="11"/>
      <c r="N524" s="11"/>
      <c r="O524" s="11" t="s">
        <v>2877</v>
      </c>
      <c r="P524" s="11" t="s">
        <v>2878</v>
      </c>
      <c r="Q524" s="23"/>
      <c r="R524" s="94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  <c r="CY524" s="92"/>
      <c r="CZ524" s="92"/>
      <c r="DA524" s="92"/>
      <c r="DB524" s="92"/>
      <c r="DC524" s="92"/>
      <c r="DD524" s="92"/>
      <c r="DE524" s="92"/>
      <c r="DF524" s="92"/>
      <c r="DG524" s="92"/>
      <c r="DH524" s="92"/>
      <c r="DI524" s="92"/>
      <c r="DJ524" s="92"/>
      <c r="DK524" s="92"/>
      <c r="DL524" s="92"/>
    </row>
    <row r="525" spans="1:116" s="93" customFormat="1" ht="33.75">
      <c r="A525" s="11"/>
      <c r="B525" s="103" t="s">
        <v>2898</v>
      </c>
      <c r="C525" s="23" t="s">
        <v>50</v>
      </c>
      <c r="D525" s="11" t="s">
        <v>2710</v>
      </c>
      <c r="E525" s="12">
        <v>6200</v>
      </c>
      <c r="F525" s="23"/>
      <c r="G525" s="11">
        <v>0</v>
      </c>
      <c r="H525" s="12">
        <f t="shared" si="5"/>
        <v>6200</v>
      </c>
      <c r="I525" s="11" t="s">
        <v>1547</v>
      </c>
      <c r="J525" s="11"/>
      <c r="K525" s="11"/>
      <c r="L525" s="23"/>
      <c r="M525" s="11"/>
      <c r="N525" s="11"/>
      <c r="O525" s="11" t="s">
        <v>51</v>
      </c>
      <c r="P525" s="11" t="s">
        <v>52</v>
      </c>
      <c r="Q525" s="23"/>
      <c r="R525" s="94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  <c r="CY525" s="92"/>
      <c r="CZ525" s="92"/>
      <c r="DA525" s="92"/>
      <c r="DB525" s="92"/>
      <c r="DC525" s="92"/>
      <c r="DD525" s="92"/>
      <c r="DE525" s="92"/>
      <c r="DF525" s="92"/>
      <c r="DG525" s="92"/>
      <c r="DH525" s="92"/>
      <c r="DI525" s="92"/>
      <c r="DJ525" s="92"/>
      <c r="DK525" s="92"/>
      <c r="DL525" s="92"/>
    </row>
    <row r="526" spans="1:116" s="93" customFormat="1" ht="33.75">
      <c r="A526" s="11"/>
      <c r="B526" s="103" t="s">
        <v>2902</v>
      </c>
      <c r="C526" s="23" t="s">
        <v>77</v>
      </c>
      <c r="D526" s="11" t="s">
        <v>2691</v>
      </c>
      <c r="E526" s="12">
        <v>21400</v>
      </c>
      <c r="F526" s="23"/>
      <c r="G526" s="11">
        <v>0</v>
      </c>
      <c r="H526" s="12">
        <f t="shared" si="5"/>
        <v>21400</v>
      </c>
      <c r="I526" s="11" t="s">
        <v>1547</v>
      </c>
      <c r="J526" s="11"/>
      <c r="K526" s="11"/>
      <c r="L526" s="23"/>
      <c r="M526" s="11"/>
      <c r="N526" s="11"/>
      <c r="O526" s="11" t="s">
        <v>78</v>
      </c>
      <c r="P526" s="11" t="s">
        <v>79</v>
      </c>
      <c r="Q526" s="23"/>
      <c r="R526" s="94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  <c r="CY526" s="92"/>
      <c r="CZ526" s="92"/>
      <c r="DA526" s="92"/>
      <c r="DB526" s="92"/>
      <c r="DC526" s="92"/>
      <c r="DD526" s="92"/>
      <c r="DE526" s="92"/>
      <c r="DF526" s="92"/>
      <c r="DG526" s="92"/>
      <c r="DH526" s="92"/>
      <c r="DI526" s="92"/>
      <c r="DJ526" s="92"/>
      <c r="DK526" s="92"/>
      <c r="DL526" s="92"/>
    </row>
    <row r="527" spans="1:116" s="93" customFormat="1" ht="33.75">
      <c r="A527" s="11"/>
      <c r="B527" s="103" t="s">
        <v>2907</v>
      </c>
      <c r="C527" s="23" t="s">
        <v>1141</v>
      </c>
      <c r="D527" s="11" t="s">
        <v>2678</v>
      </c>
      <c r="E527" s="12">
        <v>15200</v>
      </c>
      <c r="F527" s="23"/>
      <c r="G527" s="11">
        <v>0</v>
      </c>
      <c r="H527" s="12">
        <f t="shared" si="5"/>
        <v>15200</v>
      </c>
      <c r="I527" s="11" t="s">
        <v>1547</v>
      </c>
      <c r="J527" s="11"/>
      <c r="K527" s="11"/>
      <c r="L527" s="23"/>
      <c r="M527" s="11"/>
      <c r="N527" s="11"/>
      <c r="O527" s="11" t="s">
        <v>1142</v>
      </c>
      <c r="P527" s="11" t="s">
        <v>1143</v>
      </c>
      <c r="Q527" s="23"/>
      <c r="R527" s="94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  <c r="CY527" s="92"/>
      <c r="CZ527" s="92"/>
      <c r="DA527" s="92"/>
      <c r="DB527" s="92"/>
      <c r="DC527" s="92"/>
      <c r="DD527" s="92"/>
      <c r="DE527" s="92"/>
      <c r="DF527" s="92"/>
      <c r="DG527" s="92"/>
      <c r="DH527" s="92"/>
      <c r="DI527" s="92"/>
      <c r="DJ527" s="92"/>
      <c r="DK527" s="92"/>
      <c r="DL527" s="92"/>
    </row>
    <row r="528" spans="1:116" s="93" customFormat="1" ht="67.5">
      <c r="A528" s="11"/>
      <c r="B528" s="103" t="s">
        <v>2910</v>
      </c>
      <c r="C528" s="11" t="s">
        <v>2644</v>
      </c>
      <c r="D528" s="11" t="s">
        <v>2645</v>
      </c>
      <c r="E528" s="12">
        <v>33000</v>
      </c>
      <c r="F528" s="12">
        <v>0</v>
      </c>
      <c r="G528" s="11">
        <v>0</v>
      </c>
      <c r="H528" s="12">
        <f t="shared" si="5"/>
        <v>33000</v>
      </c>
      <c r="I528" s="11" t="s">
        <v>1547</v>
      </c>
      <c r="J528" s="11"/>
      <c r="K528" s="11"/>
      <c r="L528" s="11"/>
      <c r="M528" s="11"/>
      <c r="N528" s="11"/>
      <c r="O528" s="11" t="s">
        <v>2646</v>
      </c>
      <c r="P528" s="10" t="s">
        <v>2647</v>
      </c>
      <c r="Q528" s="23"/>
      <c r="R528" s="94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  <c r="CY528" s="92"/>
      <c r="CZ528" s="92"/>
      <c r="DA528" s="92"/>
      <c r="DB528" s="92"/>
      <c r="DC528" s="92"/>
      <c r="DD528" s="92"/>
      <c r="DE528" s="92"/>
      <c r="DF528" s="92"/>
      <c r="DG528" s="92"/>
      <c r="DH528" s="92"/>
      <c r="DI528" s="92"/>
      <c r="DJ528" s="92"/>
      <c r="DK528" s="92"/>
      <c r="DL528" s="92"/>
    </row>
    <row r="529" spans="1:116" s="93" customFormat="1" ht="33.75">
      <c r="A529" s="11"/>
      <c r="B529" s="103" t="s">
        <v>2914</v>
      </c>
      <c r="C529" s="23" t="s">
        <v>61</v>
      </c>
      <c r="D529" s="11" t="s">
        <v>62</v>
      </c>
      <c r="E529" s="12">
        <v>950</v>
      </c>
      <c r="F529" s="23"/>
      <c r="G529" s="11">
        <v>0</v>
      </c>
      <c r="H529" s="12">
        <f t="shared" si="5"/>
        <v>950</v>
      </c>
      <c r="I529" s="11" t="s">
        <v>1547</v>
      </c>
      <c r="J529" s="11"/>
      <c r="K529" s="11"/>
      <c r="L529" s="23"/>
      <c r="M529" s="11"/>
      <c r="N529" s="11"/>
      <c r="O529" s="11" t="s">
        <v>63</v>
      </c>
      <c r="P529" s="11" t="s">
        <v>2708</v>
      </c>
      <c r="Q529" s="23"/>
      <c r="R529" s="94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  <c r="CY529" s="92"/>
      <c r="CZ529" s="92"/>
      <c r="DA529" s="92"/>
      <c r="DB529" s="92"/>
      <c r="DC529" s="92"/>
      <c r="DD529" s="92"/>
      <c r="DE529" s="92"/>
      <c r="DF529" s="92"/>
      <c r="DG529" s="92"/>
      <c r="DH529" s="92"/>
      <c r="DI529" s="92"/>
      <c r="DJ529" s="92"/>
      <c r="DK529" s="92"/>
      <c r="DL529" s="92"/>
    </row>
    <row r="530" spans="1:116" s="93" customFormat="1" ht="33.75">
      <c r="A530" s="11"/>
      <c r="B530" s="103" t="s">
        <v>2919</v>
      </c>
      <c r="C530" s="23" t="s">
        <v>1123</v>
      </c>
      <c r="D530" s="11" t="s">
        <v>1119</v>
      </c>
      <c r="E530" s="12">
        <v>2708</v>
      </c>
      <c r="F530" s="23"/>
      <c r="G530" s="11">
        <v>0</v>
      </c>
      <c r="H530" s="12">
        <f t="shared" si="5"/>
        <v>2708</v>
      </c>
      <c r="I530" s="11" t="s">
        <v>1547</v>
      </c>
      <c r="J530" s="11"/>
      <c r="K530" s="11"/>
      <c r="L530" s="23"/>
      <c r="M530" s="11"/>
      <c r="N530" s="11"/>
      <c r="O530" s="11" t="s">
        <v>1124</v>
      </c>
      <c r="P530" s="11" t="s">
        <v>1125</v>
      </c>
      <c r="Q530" s="23"/>
      <c r="R530" s="94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  <c r="CY530" s="92"/>
      <c r="CZ530" s="92"/>
      <c r="DA530" s="92"/>
      <c r="DB530" s="92"/>
      <c r="DC530" s="92"/>
      <c r="DD530" s="92"/>
      <c r="DE530" s="92"/>
      <c r="DF530" s="92"/>
      <c r="DG530" s="92"/>
      <c r="DH530" s="92"/>
      <c r="DI530" s="92"/>
      <c r="DJ530" s="92"/>
      <c r="DK530" s="92"/>
      <c r="DL530" s="92"/>
    </row>
    <row r="531" spans="1:116" s="93" customFormat="1" ht="33.75">
      <c r="A531" s="11"/>
      <c r="B531" s="103" t="s">
        <v>2922</v>
      </c>
      <c r="C531" s="23" t="s">
        <v>1123</v>
      </c>
      <c r="D531" s="11" t="s">
        <v>1119</v>
      </c>
      <c r="E531" s="12">
        <v>1380</v>
      </c>
      <c r="F531" s="23"/>
      <c r="G531" s="11">
        <v>0</v>
      </c>
      <c r="H531" s="12">
        <f t="shared" si="5"/>
        <v>1380</v>
      </c>
      <c r="I531" s="11" t="s">
        <v>1547</v>
      </c>
      <c r="J531" s="11"/>
      <c r="K531" s="11"/>
      <c r="L531" s="23"/>
      <c r="M531" s="11"/>
      <c r="N531" s="11"/>
      <c r="O531" s="11" t="s">
        <v>1127</v>
      </c>
      <c r="P531" s="11" t="s">
        <v>1128</v>
      </c>
      <c r="Q531" s="23"/>
      <c r="R531" s="94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  <c r="CY531" s="92"/>
      <c r="CZ531" s="92"/>
      <c r="DA531" s="92"/>
      <c r="DB531" s="92"/>
      <c r="DC531" s="92"/>
      <c r="DD531" s="92"/>
      <c r="DE531" s="92"/>
      <c r="DF531" s="92"/>
      <c r="DG531" s="92"/>
      <c r="DH531" s="92"/>
      <c r="DI531" s="92"/>
      <c r="DJ531" s="92"/>
      <c r="DK531" s="92"/>
      <c r="DL531" s="92"/>
    </row>
    <row r="532" spans="1:116" s="93" customFormat="1" ht="33.75">
      <c r="A532" s="11"/>
      <c r="B532" s="103" t="s">
        <v>2927</v>
      </c>
      <c r="C532" s="23" t="s">
        <v>96</v>
      </c>
      <c r="D532" s="11" t="s">
        <v>721</v>
      </c>
      <c r="E532" s="12">
        <v>12690</v>
      </c>
      <c r="F532" s="23"/>
      <c r="G532" s="11">
        <v>0</v>
      </c>
      <c r="H532" s="12">
        <f t="shared" si="5"/>
        <v>12690</v>
      </c>
      <c r="I532" s="11" t="s">
        <v>1547</v>
      </c>
      <c r="J532" s="11"/>
      <c r="K532" s="11"/>
      <c r="L532" s="23"/>
      <c r="M532" s="11"/>
      <c r="N532" s="11"/>
      <c r="O532" s="11" t="s">
        <v>97</v>
      </c>
      <c r="P532" s="11" t="s">
        <v>98</v>
      </c>
      <c r="Q532" s="23"/>
      <c r="R532" s="94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  <c r="CY532" s="92"/>
      <c r="CZ532" s="92"/>
      <c r="DA532" s="92"/>
      <c r="DB532" s="92"/>
      <c r="DC532" s="92"/>
      <c r="DD532" s="92"/>
      <c r="DE532" s="92"/>
      <c r="DF532" s="92"/>
      <c r="DG532" s="92"/>
      <c r="DH532" s="92"/>
      <c r="DI532" s="92"/>
      <c r="DJ532" s="92"/>
      <c r="DK532" s="92"/>
      <c r="DL532" s="92"/>
    </row>
    <row r="533" spans="1:116" s="93" customFormat="1" ht="33.75">
      <c r="A533" s="11"/>
      <c r="B533" s="103" t="s">
        <v>2932</v>
      </c>
      <c r="C533" s="23" t="s">
        <v>2850</v>
      </c>
      <c r="D533" s="11" t="s">
        <v>66</v>
      </c>
      <c r="E533" s="12">
        <v>9965</v>
      </c>
      <c r="F533" s="23"/>
      <c r="G533" s="11">
        <v>0</v>
      </c>
      <c r="H533" s="12">
        <f t="shared" si="5"/>
        <v>9965</v>
      </c>
      <c r="I533" s="11" t="s">
        <v>1547</v>
      </c>
      <c r="J533" s="11"/>
      <c r="K533" s="11"/>
      <c r="L533" s="23"/>
      <c r="M533" s="11"/>
      <c r="N533" s="11"/>
      <c r="O533" s="11" t="s">
        <v>2851</v>
      </c>
      <c r="P533" s="11" t="s">
        <v>2852</v>
      </c>
      <c r="Q533" s="23"/>
      <c r="R533" s="94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  <c r="CY533" s="92"/>
      <c r="CZ533" s="92"/>
      <c r="DA533" s="92"/>
      <c r="DB533" s="92"/>
      <c r="DC533" s="92"/>
      <c r="DD533" s="92"/>
      <c r="DE533" s="92"/>
      <c r="DF533" s="92"/>
      <c r="DG533" s="92"/>
      <c r="DH533" s="92"/>
      <c r="DI533" s="92"/>
      <c r="DJ533" s="92"/>
      <c r="DK533" s="92"/>
      <c r="DL533" s="92"/>
    </row>
    <row r="534" spans="1:116" s="93" customFormat="1" ht="33.75">
      <c r="A534" s="11"/>
      <c r="B534" s="103" t="s">
        <v>2937</v>
      </c>
      <c r="C534" s="23" t="s">
        <v>72</v>
      </c>
      <c r="D534" s="11" t="s">
        <v>73</v>
      </c>
      <c r="E534" s="12">
        <v>5446</v>
      </c>
      <c r="F534" s="23"/>
      <c r="G534" s="11">
        <v>0</v>
      </c>
      <c r="H534" s="12">
        <f t="shared" si="5"/>
        <v>5446</v>
      </c>
      <c r="I534" s="11" t="s">
        <v>1547</v>
      </c>
      <c r="J534" s="11"/>
      <c r="K534" s="11"/>
      <c r="L534" s="23"/>
      <c r="M534" s="11"/>
      <c r="N534" s="11"/>
      <c r="O534" s="11" t="s">
        <v>74</v>
      </c>
      <c r="P534" s="11" t="s">
        <v>75</v>
      </c>
      <c r="Q534" s="23"/>
      <c r="R534" s="94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  <c r="CY534" s="92"/>
      <c r="CZ534" s="92"/>
      <c r="DA534" s="92"/>
      <c r="DB534" s="92"/>
      <c r="DC534" s="92"/>
      <c r="DD534" s="92"/>
      <c r="DE534" s="92"/>
      <c r="DF534" s="92"/>
      <c r="DG534" s="92"/>
      <c r="DH534" s="92"/>
      <c r="DI534" s="92"/>
      <c r="DJ534" s="92"/>
      <c r="DK534" s="92"/>
      <c r="DL534" s="92"/>
    </row>
    <row r="535" spans="1:116" s="93" customFormat="1" ht="33.75">
      <c r="A535" s="11"/>
      <c r="B535" s="103" t="s">
        <v>2942</v>
      </c>
      <c r="C535" s="23" t="s">
        <v>13</v>
      </c>
      <c r="D535" s="11" t="s">
        <v>2680</v>
      </c>
      <c r="E535" s="12">
        <v>700</v>
      </c>
      <c r="F535" s="23"/>
      <c r="G535" s="11">
        <v>0</v>
      </c>
      <c r="H535" s="12">
        <f t="shared" si="5"/>
        <v>700</v>
      </c>
      <c r="I535" s="11" t="s">
        <v>1547</v>
      </c>
      <c r="J535" s="11"/>
      <c r="K535" s="11"/>
      <c r="L535" s="23"/>
      <c r="M535" s="11"/>
      <c r="N535" s="11"/>
      <c r="O535" s="11" t="s">
        <v>14</v>
      </c>
      <c r="P535" s="11" t="s">
        <v>15</v>
      </c>
      <c r="Q535" s="23"/>
      <c r="R535" s="94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  <c r="CY535" s="92"/>
      <c r="CZ535" s="92"/>
      <c r="DA535" s="92"/>
      <c r="DB535" s="92"/>
      <c r="DC535" s="92"/>
      <c r="DD535" s="92"/>
      <c r="DE535" s="92"/>
      <c r="DF535" s="92"/>
      <c r="DG535" s="92"/>
      <c r="DH535" s="92"/>
      <c r="DI535" s="92"/>
      <c r="DJ535" s="92"/>
      <c r="DK535" s="92"/>
      <c r="DL535" s="92"/>
    </row>
    <row r="536" spans="1:116" s="93" customFormat="1" ht="33.75">
      <c r="A536" s="11"/>
      <c r="B536" s="103" t="s">
        <v>2943</v>
      </c>
      <c r="C536" s="23" t="s">
        <v>2842</v>
      </c>
      <c r="D536" s="11" t="s">
        <v>2843</v>
      </c>
      <c r="E536" s="12">
        <v>49623</v>
      </c>
      <c r="F536" s="23"/>
      <c r="G536" s="11">
        <v>0</v>
      </c>
      <c r="H536" s="12">
        <f t="shared" si="5"/>
        <v>49623</v>
      </c>
      <c r="I536" s="11" t="s">
        <v>1547</v>
      </c>
      <c r="J536" s="11"/>
      <c r="K536" s="11"/>
      <c r="L536" s="23"/>
      <c r="M536" s="11"/>
      <c r="N536" s="11"/>
      <c r="O536" s="11" t="s">
        <v>2844</v>
      </c>
      <c r="P536" s="11" t="s">
        <v>2845</v>
      </c>
      <c r="Q536" s="23"/>
      <c r="R536" s="94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  <c r="CY536" s="92"/>
      <c r="CZ536" s="92"/>
      <c r="DA536" s="92"/>
      <c r="DB536" s="92"/>
      <c r="DC536" s="92"/>
      <c r="DD536" s="92"/>
      <c r="DE536" s="92"/>
      <c r="DF536" s="92"/>
      <c r="DG536" s="92"/>
      <c r="DH536" s="92"/>
      <c r="DI536" s="92"/>
      <c r="DJ536" s="92"/>
      <c r="DK536" s="92"/>
      <c r="DL536" s="92"/>
    </row>
    <row r="537" spans="1:116" s="93" customFormat="1" ht="33.75">
      <c r="A537" s="11"/>
      <c r="B537" s="103" t="s">
        <v>972</v>
      </c>
      <c r="C537" s="23" t="s">
        <v>2717</v>
      </c>
      <c r="D537" s="11" t="s">
        <v>2691</v>
      </c>
      <c r="E537" s="12">
        <v>2182</v>
      </c>
      <c r="F537" s="23"/>
      <c r="G537" s="11">
        <v>0</v>
      </c>
      <c r="H537" s="12">
        <f t="shared" si="5"/>
        <v>2182</v>
      </c>
      <c r="I537" s="11" t="s">
        <v>1547</v>
      </c>
      <c r="J537" s="11"/>
      <c r="K537" s="11"/>
      <c r="L537" s="23"/>
      <c r="M537" s="11"/>
      <c r="N537" s="11"/>
      <c r="O537" s="11" t="s">
        <v>2718</v>
      </c>
      <c r="P537" s="11" t="s">
        <v>2719</v>
      </c>
      <c r="Q537" s="23"/>
      <c r="R537" s="94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  <c r="CY537" s="92"/>
      <c r="CZ537" s="92"/>
      <c r="DA537" s="92"/>
      <c r="DB537" s="92"/>
      <c r="DC537" s="92"/>
      <c r="DD537" s="92"/>
      <c r="DE537" s="92"/>
      <c r="DF537" s="92"/>
      <c r="DG537" s="92"/>
      <c r="DH537" s="92"/>
      <c r="DI537" s="92"/>
      <c r="DJ537" s="92"/>
      <c r="DK537" s="92"/>
      <c r="DL537" s="92"/>
    </row>
    <row r="538" spans="1:116" s="93" customFormat="1" ht="33.75">
      <c r="A538" s="11"/>
      <c r="B538" s="103" t="s">
        <v>976</v>
      </c>
      <c r="C538" s="23" t="s">
        <v>2717</v>
      </c>
      <c r="D538" s="11" t="s">
        <v>81</v>
      </c>
      <c r="E538" s="12">
        <v>10760</v>
      </c>
      <c r="F538" s="23"/>
      <c r="G538" s="11">
        <v>0</v>
      </c>
      <c r="H538" s="12">
        <f t="shared" si="5"/>
        <v>10760</v>
      </c>
      <c r="I538" s="11" t="s">
        <v>1547</v>
      </c>
      <c r="J538" s="11"/>
      <c r="K538" s="11"/>
      <c r="L538" s="23"/>
      <c r="M538" s="11"/>
      <c r="N538" s="11"/>
      <c r="O538" s="11" t="s">
        <v>82</v>
      </c>
      <c r="P538" s="11" t="s">
        <v>83</v>
      </c>
      <c r="Q538" s="23"/>
      <c r="R538" s="94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  <c r="CY538" s="92"/>
      <c r="CZ538" s="92"/>
      <c r="DA538" s="92"/>
      <c r="DB538" s="92"/>
      <c r="DC538" s="92"/>
      <c r="DD538" s="92"/>
      <c r="DE538" s="92"/>
      <c r="DF538" s="92"/>
      <c r="DG538" s="92"/>
      <c r="DH538" s="92"/>
      <c r="DI538" s="92"/>
      <c r="DJ538" s="92"/>
      <c r="DK538" s="92"/>
      <c r="DL538" s="92"/>
    </row>
    <row r="539" spans="1:116" s="93" customFormat="1" ht="33.75">
      <c r="A539" s="11"/>
      <c r="B539" s="103" t="s">
        <v>977</v>
      </c>
      <c r="C539" s="23" t="s">
        <v>2847</v>
      </c>
      <c r="D539" s="11" t="s">
        <v>81</v>
      </c>
      <c r="E539" s="12">
        <v>2850</v>
      </c>
      <c r="F539" s="23"/>
      <c r="G539" s="11">
        <v>0</v>
      </c>
      <c r="H539" s="12">
        <f t="shared" si="5"/>
        <v>2850</v>
      </c>
      <c r="I539" s="11" t="s">
        <v>1547</v>
      </c>
      <c r="J539" s="11"/>
      <c r="K539" s="11"/>
      <c r="L539" s="23"/>
      <c r="M539" s="11"/>
      <c r="N539" s="11"/>
      <c r="O539" s="11" t="s">
        <v>2848</v>
      </c>
      <c r="P539" s="11" t="s">
        <v>32</v>
      </c>
      <c r="Q539" s="23"/>
      <c r="R539" s="94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  <c r="CY539" s="92"/>
      <c r="CZ539" s="92"/>
      <c r="DA539" s="92"/>
      <c r="DB539" s="92"/>
      <c r="DC539" s="92"/>
      <c r="DD539" s="92"/>
      <c r="DE539" s="92"/>
      <c r="DF539" s="92"/>
      <c r="DG539" s="92"/>
      <c r="DH539" s="92"/>
      <c r="DI539" s="92"/>
      <c r="DJ539" s="92"/>
      <c r="DK539" s="92"/>
      <c r="DL539" s="92"/>
    </row>
    <row r="540" spans="1:116" s="93" customFormat="1" ht="33.75">
      <c r="A540" s="11"/>
      <c r="B540" s="103" t="s">
        <v>981</v>
      </c>
      <c r="C540" s="11" t="s">
        <v>2696</v>
      </c>
      <c r="D540" s="11" t="s">
        <v>2691</v>
      </c>
      <c r="E540" s="12">
        <v>6330</v>
      </c>
      <c r="F540" s="23"/>
      <c r="G540" s="11">
        <v>0</v>
      </c>
      <c r="H540" s="12">
        <f t="shared" si="5"/>
        <v>6330</v>
      </c>
      <c r="I540" s="11" t="s">
        <v>1547</v>
      </c>
      <c r="J540" s="11"/>
      <c r="K540" s="11"/>
      <c r="L540" s="23"/>
      <c r="M540" s="11"/>
      <c r="N540" s="11"/>
      <c r="O540" s="11" t="s">
        <v>2697</v>
      </c>
      <c r="P540" s="11" t="s">
        <v>2698</v>
      </c>
      <c r="Q540" s="23"/>
      <c r="R540" s="94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  <c r="CY540" s="92"/>
      <c r="CZ540" s="92"/>
      <c r="DA540" s="92"/>
      <c r="DB540" s="92"/>
      <c r="DC540" s="92"/>
      <c r="DD540" s="92"/>
      <c r="DE540" s="92"/>
      <c r="DF540" s="92"/>
      <c r="DG540" s="92"/>
      <c r="DH540" s="92"/>
      <c r="DI540" s="92"/>
      <c r="DJ540" s="92"/>
      <c r="DK540" s="92"/>
      <c r="DL540" s="92"/>
    </row>
    <row r="541" spans="1:116" s="93" customFormat="1" ht="33.75">
      <c r="A541" s="11"/>
      <c r="B541" s="103" t="s">
        <v>986</v>
      </c>
      <c r="C541" s="23" t="s">
        <v>2867</v>
      </c>
      <c r="D541" s="11" t="s">
        <v>31</v>
      </c>
      <c r="E541" s="12">
        <v>20353</v>
      </c>
      <c r="F541" s="23"/>
      <c r="G541" s="11">
        <v>0</v>
      </c>
      <c r="H541" s="12">
        <f t="shared" si="5"/>
        <v>20353</v>
      </c>
      <c r="I541" s="11" t="s">
        <v>1547</v>
      </c>
      <c r="J541" s="11"/>
      <c r="K541" s="11"/>
      <c r="L541" s="23"/>
      <c r="M541" s="11"/>
      <c r="N541" s="11"/>
      <c r="O541" s="11" t="s">
        <v>2868</v>
      </c>
      <c r="P541" s="11" t="s">
        <v>2869</v>
      </c>
      <c r="Q541" s="23"/>
      <c r="R541" s="94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  <c r="CY541" s="92"/>
      <c r="CZ541" s="92"/>
      <c r="DA541" s="92"/>
      <c r="DB541" s="92"/>
      <c r="DC541" s="92"/>
      <c r="DD541" s="92"/>
      <c r="DE541" s="92"/>
      <c r="DF541" s="92"/>
      <c r="DG541" s="92"/>
      <c r="DH541" s="92"/>
      <c r="DI541" s="92"/>
      <c r="DJ541" s="92"/>
      <c r="DK541" s="92"/>
      <c r="DL541" s="92"/>
    </row>
    <row r="542" spans="1:116" s="93" customFormat="1" ht="45">
      <c r="A542" s="11"/>
      <c r="B542" s="103" t="s">
        <v>991</v>
      </c>
      <c r="C542" s="23" t="s">
        <v>1384</v>
      </c>
      <c r="D542" s="11" t="s">
        <v>2744</v>
      </c>
      <c r="E542" s="12">
        <v>5200</v>
      </c>
      <c r="F542" s="23"/>
      <c r="G542" s="11">
        <v>0</v>
      </c>
      <c r="H542" s="12">
        <f t="shared" si="5"/>
        <v>5200</v>
      </c>
      <c r="I542" s="11" t="s">
        <v>1547</v>
      </c>
      <c r="J542" s="11"/>
      <c r="K542" s="11"/>
      <c r="L542" s="23"/>
      <c r="M542" s="11"/>
      <c r="N542" s="11"/>
      <c r="O542" s="11" t="s">
        <v>1385</v>
      </c>
      <c r="P542" s="11" t="s">
        <v>1386</v>
      </c>
      <c r="Q542" s="23"/>
      <c r="R542" s="94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  <c r="CY542" s="92"/>
      <c r="CZ542" s="92"/>
      <c r="DA542" s="92"/>
      <c r="DB542" s="92"/>
      <c r="DC542" s="92"/>
      <c r="DD542" s="92"/>
      <c r="DE542" s="92"/>
      <c r="DF542" s="92"/>
      <c r="DG542" s="92"/>
      <c r="DH542" s="92"/>
      <c r="DI542" s="92"/>
      <c r="DJ542" s="92"/>
      <c r="DK542" s="92"/>
      <c r="DL542" s="92"/>
    </row>
    <row r="543" spans="1:116" s="93" customFormat="1" ht="33.75">
      <c r="A543" s="11"/>
      <c r="B543" s="103" t="s">
        <v>996</v>
      </c>
      <c r="C543" s="10" t="s">
        <v>38</v>
      </c>
      <c r="D543" s="11" t="s">
        <v>39</v>
      </c>
      <c r="E543" s="12">
        <v>13200</v>
      </c>
      <c r="F543" s="23"/>
      <c r="G543" s="11">
        <v>0</v>
      </c>
      <c r="H543" s="12">
        <f t="shared" si="5"/>
        <v>13200</v>
      </c>
      <c r="I543" s="11" t="s">
        <v>1547</v>
      </c>
      <c r="J543" s="11"/>
      <c r="K543" s="11"/>
      <c r="L543" s="23"/>
      <c r="M543" s="11"/>
      <c r="N543" s="11"/>
      <c r="O543" s="11" t="s">
        <v>40</v>
      </c>
      <c r="P543" s="11" t="s">
        <v>41</v>
      </c>
      <c r="Q543" s="23"/>
      <c r="R543" s="94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  <c r="CY543" s="92"/>
      <c r="CZ543" s="92"/>
      <c r="DA543" s="92"/>
      <c r="DB543" s="92"/>
      <c r="DC543" s="92"/>
      <c r="DD543" s="92"/>
      <c r="DE543" s="92"/>
      <c r="DF543" s="92"/>
      <c r="DG543" s="92"/>
      <c r="DH543" s="92"/>
      <c r="DI543" s="92"/>
      <c r="DJ543" s="92"/>
      <c r="DK543" s="92"/>
      <c r="DL543" s="92"/>
    </row>
    <row r="544" spans="1:116" s="93" customFormat="1" ht="33.75">
      <c r="A544" s="11"/>
      <c r="B544" s="103" t="s">
        <v>1001</v>
      </c>
      <c r="C544" s="23" t="s">
        <v>1130</v>
      </c>
      <c r="D544" s="11" t="s">
        <v>1131</v>
      </c>
      <c r="E544" s="12">
        <v>8175</v>
      </c>
      <c r="F544" s="23"/>
      <c r="G544" s="11">
        <v>0</v>
      </c>
      <c r="H544" s="12">
        <f t="shared" si="5"/>
        <v>8175</v>
      </c>
      <c r="I544" s="11" t="s">
        <v>1547</v>
      </c>
      <c r="J544" s="11"/>
      <c r="K544" s="11"/>
      <c r="L544" s="23"/>
      <c r="M544" s="11"/>
      <c r="N544" s="11"/>
      <c r="O544" s="11" t="s">
        <v>1132</v>
      </c>
      <c r="P544" s="11" t="s">
        <v>1133</v>
      </c>
      <c r="Q544" s="23"/>
      <c r="R544" s="94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  <c r="CY544" s="92"/>
      <c r="CZ544" s="92"/>
      <c r="DA544" s="92"/>
      <c r="DB544" s="92"/>
      <c r="DC544" s="92"/>
      <c r="DD544" s="92"/>
      <c r="DE544" s="92"/>
      <c r="DF544" s="92"/>
      <c r="DG544" s="92"/>
      <c r="DH544" s="92"/>
      <c r="DI544" s="92"/>
      <c r="DJ544" s="92"/>
      <c r="DK544" s="92"/>
      <c r="DL544" s="92"/>
    </row>
    <row r="545" spans="1:116" s="93" customFormat="1" ht="33.75">
      <c r="A545" s="11"/>
      <c r="B545" s="103" t="s">
        <v>1005</v>
      </c>
      <c r="C545" s="23" t="s">
        <v>1137</v>
      </c>
      <c r="D545" s="11" t="s">
        <v>2740</v>
      </c>
      <c r="E545" s="12">
        <v>13200</v>
      </c>
      <c r="F545" s="23"/>
      <c r="G545" s="11">
        <v>0</v>
      </c>
      <c r="H545" s="12">
        <f t="shared" si="5"/>
        <v>13200</v>
      </c>
      <c r="I545" s="11" t="s">
        <v>1547</v>
      </c>
      <c r="J545" s="11"/>
      <c r="K545" s="11"/>
      <c r="L545" s="23"/>
      <c r="M545" s="11"/>
      <c r="N545" s="11"/>
      <c r="O545" s="11" t="s">
        <v>1138</v>
      </c>
      <c r="P545" s="11" t="s">
        <v>1139</v>
      </c>
      <c r="Q545" s="23"/>
      <c r="R545" s="94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  <c r="CY545" s="92"/>
      <c r="CZ545" s="92"/>
      <c r="DA545" s="92"/>
      <c r="DB545" s="92"/>
      <c r="DC545" s="92"/>
      <c r="DD545" s="92"/>
      <c r="DE545" s="92"/>
      <c r="DF545" s="92"/>
      <c r="DG545" s="92"/>
      <c r="DH545" s="92"/>
      <c r="DI545" s="92"/>
      <c r="DJ545" s="92"/>
      <c r="DK545" s="92"/>
      <c r="DL545" s="92"/>
    </row>
    <row r="546" spans="1:116" s="93" customFormat="1" ht="33.75">
      <c r="A546" s="11"/>
      <c r="B546" s="103" t="s">
        <v>1006</v>
      </c>
      <c r="C546" s="23" t="s">
        <v>1145</v>
      </c>
      <c r="D546" s="11" t="s">
        <v>1146</v>
      </c>
      <c r="E546" s="12">
        <v>2622</v>
      </c>
      <c r="F546" s="23"/>
      <c r="G546" s="11">
        <v>0</v>
      </c>
      <c r="H546" s="12">
        <f t="shared" si="5"/>
        <v>2622</v>
      </c>
      <c r="I546" s="11" t="s">
        <v>1547</v>
      </c>
      <c r="J546" s="11"/>
      <c r="K546" s="11"/>
      <c r="L546" s="23"/>
      <c r="M546" s="11"/>
      <c r="N546" s="11"/>
      <c r="O546" s="11" t="s">
        <v>2839</v>
      </c>
      <c r="P546" s="11" t="s">
        <v>2840</v>
      </c>
      <c r="Q546" s="23"/>
      <c r="R546" s="94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  <c r="CZ546" s="92"/>
      <c r="DA546" s="92"/>
      <c r="DB546" s="92"/>
      <c r="DC546" s="92"/>
      <c r="DD546" s="92"/>
      <c r="DE546" s="92"/>
      <c r="DF546" s="92"/>
      <c r="DG546" s="92"/>
      <c r="DH546" s="92"/>
      <c r="DI546" s="92"/>
      <c r="DJ546" s="92"/>
      <c r="DK546" s="92"/>
      <c r="DL546" s="92"/>
    </row>
    <row r="547" spans="1:116" s="93" customFormat="1" ht="33.75">
      <c r="A547" s="11"/>
      <c r="B547" s="103" t="s">
        <v>1379</v>
      </c>
      <c r="C547" s="23" t="s">
        <v>1007</v>
      </c>
      <c r="D547" s="11" t="s">
        <v>1376</v>
      </c>
      <c r="E547" s="12">
        <v>1100</v>
      </c>
      <c r="F547" s="23"/>
      <c r="G547" s="11">
        <v>0</v>
      </c>
      <c r="H547" s="12">
        <f t="shared" si="5"/>
        <v>1100</v>
      </c>
      <c r="I547" s="11" t="s">
        <v>1547</v>
      </c>
      <c r="J547" s="11"/>
      <c r="K547" s="11"/>
      <c r="L547" s="23"/>
      <c r="M547" s="11"/>
      <c r="N547" s="11"/>
      <c r="O547" s="11" t="s">
        <v>1377</v>
      </c>
      <c r="P547" s="11" t="s">
        <v>1378</v>
      </c>
      <c r="Q547" s="23"/>
      <c r="R547" s="94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  <c r="CY547" s="92"/>
      <c r="CZ547" s="92"/>
      <c r="DA547" s="92"/>
      <c r="DB547" s="92"/>
      <c r="DC547" s="92"/>
      <c r="DD547" s="92"/>
      <c r="DE547" s="92"/>
      <c r="DF547" s="92"/>
      <c r="DG547" s="92"/>
      <c r="DH547" s="92"/>
      <c r="DI547" s="92"/>
      <c r="DJ547" s="92"/>
      <c r="DK547" s="92"/>
      <c r="DL547" s="92"/>
    </row>
    <row r="548" spans="1:116" s="93" customFormat="1" ht="33.75">
      <c r="A548" s="11"/>
      <c r="B548" s="103" t="s">
        <v>1380</v>
      </c>
      <c r="C548" s="23" t="s">
        <v>2743</v>
      </c>
      <c r="D548" s="11" t="s">
        <v>2744</v>
      </c>
      <c r="E548" s="12">
        <v>8200</v>
      </c>
      <c r="F548" s="23"/>
      <c r="G548" s="11">
        <v>0</v>
      </c>
      <c r="H548" s="12">
        <f t="shared" si="5"/>
        <v>8200</v>
      </c>
      <c r="I548" s="11" t="s">
        <v>1547</v>
      </c>
      <c r="J548" s="11"/>
      <c r="K548" s="11"/>
      <c r="L548" s="23"/>
      <c r="M548" s="11"/>
      <c r="N548" s="11"/>
      <c r="O548" s="11" t="s">
        <v>2745</v>
      </c>
      <c r="P548" s="11" t="s">
        <v>2741</v>
      </c>
      <c r="Q548" s="23"/>
      <c r="R548" s="94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  <c r="CY548" s="92"/>
      <c r="CZ548" s="92"/>
      <c r="DA548" s="92"/>
      <c r="DB548" s="92"/>
      <c r="DC548" s="92"/>
      <c r="DD548" s="92"/>
      <c r="DE548" s="92"/>
      <c r="DF548" s="92"/>
      <c r="DG548" s="92"/>
      <c r="DH548" s="92"/>
      <c r="DI548" s="92"/>
      <c r="DJ548" s="92"/>
      <c r="DK548" s="92"/>
      <c r="DL548" s="92"/>
    </row>
    <row r="549" spans="1:116" s="93" customFormat="1" ht="33.75">
      <c r="A549" s="11"/>
      <c r="B549" s="103" t="s">
        <v>1382</v>
      </c>
      <c r="C549" s="23" t="s">
        <v>56</v>
      </c>
      <c r="D549" s="11" t="s">
        <v>57</v>
      </c>
      <c r="E549" s="12">
        <v>2700</v>
      </c>
      <c r="F549" s="23"/>
      <c r="G549" s="11">
        <v>0</v>
      </c>
      <c r="H549" s="12">
        <f t="shared" si="5"/>
        <v>2700</v>
      </c>
      <c r="I549" s="11" t="s">
        <v>1547</v>
      </c>
      <c r="J549" s="11"/>
      <c r="K549" s="11"/>
      <c r="L549" s="23"/>
      <c r="M549" s="11"/>
      <c r="N549" s="11"/>
      <c r="O549" s="11" t="s">
        <v>58</v>
      </c>
      <c r="P549" s="11" t="s">
        <v>59</v>
      </c>
      <c r="Q549" s="23"/>
      <c r="R549" s="94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  <c r="CY549" s="92"/>
      <c r="CZ549" s="92"/>
      <c r="DA549" s="92"/>
      <c r="DB549" s="92"/>
      <c r="DC549" s="92"/>
      <c r="DD549" s="92"/>
      <c r="DE549" s="92"/>
      <c r="DF549" s="92"/>
      <c r="DG549" s="92"/>
      <c r="DH549" s="92"/>
      <c r="DI549" s="92"/>
      <c r="DJ549" s="92"/>
      <c r="DK549" s="92"/>
      <c r="DL549" s="92"/>
    </row>
    <row r="550" spans="1:116" s="93" customFormat="1" ht="33.75">
      <c r="A550" s="11"/>
      <c r="B550" s="103" t="s">
        <v>1383</v>
      </c>
      <c r="C550" s="23" t="s">
        <v>2731</v>
      </c>
      <c r="D550" s="11" t="s">
        <v>2678</v>
      </c>
      <c r="E550" s="12">
        <v>2200</v>
      </c>
      <c r="F550" s="23"/>
      <c r="G550" s="11">
        <v>0</v>
      </c>
      <c r="H550" s="12">
        <f t="shared" si="5"/>
        <v>2200</v>
      </c>
      <c r="I550" s="11" t="s">
        <v>1547</v>
      </c>
      <c r="J550" s="11"/>
      <c r="K550" s="11"/>
      <c r="L550" s="23"/>
      <c r="M550" s="11"/>
      <c r="N550" s="11"/>
      <c r="O550" s="11" t="s">
        <v>2732</v>
      </c>
      <c r="P550" s="11" t="s">
        <v>2733</v>
      </c>
      <c r="Q550" s="23"/>
      <c r="R550" s="94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  <c r="CY550" s="92"/>
      <c r="CZ550" s="92"/>
      <c r="DA550" s="92"/>
      <c r="DB550" s="92"/>
      <c r="DC550" s="92"/>
      <c r="DD550" s="92"/>
      <c r="DE550" s="92"/>
      <c r="DF550" s="92"/>
      <c r="DG550" s="92"/>
      <c r="DH550" s="92"/>
      <c r="DI550" s="92"/>
      <c r="DJ550" s="92"/>
      <c r="DK550" s="92"/>
      <c r="DL550" s="92"/>
    </row>
    <row r="551" spans="1:116" s="93" customFormat="1" ht="33.75">
      <c r="A551" s="11"/>
      <c r="B551" s="103" t="s">
        <v>1387</v>
      </c>
      <c r="C551" s="23" t="s">
        <v>2726</v>
      </c>
      <c r="D551" s="11" t="s">
        <v>2727</v>
      </c>
      <c r="E551" s="12">
        <v>5200</v>
      </c>
      <c r="F551" s="23"/>
      <c r="G551" s="11">
        <v>0</v>
      </c>
      <c r="H551" s="12">
        <f t="shared" si="5"/>
        <v>5200</v>
      </c>
      <c r="I551" s="11" t="s">
        <v>1547</v>
      </c>
      <c r="J551" s="11"/>
      <c r="K551" s="11"/>
      <c r="L551" s="23"/>
      <c r="M551" s="11"/>
      <c r="N551" s="11"/>
      <c r="O551" s="11" t="s">
        <v>2728</v>
      </c>
      <c r="P551" s="11" t="s">
        <v>2729</v>
      </c>
      <c r="Q551" s="23"/>
      <c r="R551" s="94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  <c r="CY551" s="92"/>
      <c r="CZ551" s="92"/>
      <c r="DA551" s="92"/>
      <c r="DB551" s="92"/>
      <c r="DC551" s="92"/>
      <c r="DD551" s="92"/>
      <c r="DE551" s="92"/>
      <c r="DF551" s="92"/>
      <c r="DG551" s="92"/>
      <c r="DH551" s="92"/>
      <c r="DI551" s="92"/>
      <c r="DJ551" s="92"/>
      <c r="DK551" s="92"/>
      <c r="DL551" s="92"/>
    </row>
    <row r="552" spans="1:116" s="93" customFormat="1" ht="33.75">
      <c r="A552" s="11"/>
      <c r="B552" s="103" t="s">
        <v>1391</v>
      </c>
      <c r="C552" s="23" t="s">
        <v>2726</v>
      </c>
      <c r="D552" s="11" t="s">
        <v>1002</v>
      </c>
      <c r="E552" s="12">
        <v>5000</v>
      </c>
      <c r="F552" s="23"/>
      <c r="G552" s="11">
        <v>0</v>
      </c>
      <c r="H552" s="12">
        <f t="shared" si="5"/>
        <v>5000</v>
      </c>
      <c r="I552" s="11" t="s">
        <v>1547</v>
      </c>
      <c r="J552" s="11"/>
      <c r="K552" s="11"/>
      <c r="L552" s="23"/>
      <c r="M552" s="11"/>
      <c r="N552" s="11"/>
      <c r="O552" s="11" t="s">
        <v>1003</v>
      </c>
      <c r="P552" s="11" t="s">
        <v>1004</v>
      </c>
      <c r="Q552" s="23"/>
      <c r="R552" s="94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  <c r="CY552" s="92"/>
      <c r="CZ552" s="92"/>
      <c r="DA552" s="92"/>
      <c r="DB552" s="92"/>
      <c r="DC552" s="92"/>
      <c r="DD552" s="92"/>
      <c r="DE552" s="92"/>
      <c r="DF552" s="92"/>
      <c r="DG552" s="92"/>
      <c r="DH552" s="92"/>
      <c r="DI552" s="92"/>
      <c r="DJ552" s="92"/>
      <c r="DK552" s="92"/>
      <c r="DL552" s="92"/>
    </row>
    <row r="553" spans="1:116" s="93" customFormat="1" ht="33.75">
      <c r="A553" s="11"/>
      <c r="B553" s="103" t="s">
        <v>1395</v>
      </c>
      <c r="C553" s="23" t="s">
        <v>2747</v>
      </c>
      <c r="D553" s="11" t="s">
        <v>2748</v>
      </c>
      <c r="E553" s="12">
        <v>8200</v>
      </c>
      <c r="F553" s="23"/>
      <c r="G553" s="11">
        <v>0</v>
      </c>
      <c r="H553" s="12">
        <f t="shared" si="5"/>
        <v>8200</v>
      </c>
      <c r="I553" s="11" t="s">
        <v>1547</v>
      </c>
      <c r="J553" s="11"/>
      <c r="K553" s="11"/>
      <c r="L553" s="23"/>
      <c r="M553" s="11"/>
      <c r="N553" s="11"/>
      <c r="O553" s="11" t="s">
        <v>2749</v>
      </c>
      <c r="P553" s="11" t="s">
        <v>2741</v>
      </c>
      <c r="Q553" s="23"/>
      <c r="R553" s="94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  <c r="CY553" s="92"/>
      <c r="CZ553" s="92"/>
      <c r="DA553" s="92"/>
      <c r="DB553" s="92"/>
      <c r="DC553" s="92"/>
      <c r="DD553" s="92"/>
      <c r="DE553" s="92"/>
      <c r="DF553" s="92"/>
      <c r="DG553" s="92"/>
      <c r="DH553" s="92"/>
      <c r="DI553" s="92"/>
      <c r="DJ553" s="92"/>
      <c r="DK553" s="92"/>
      <c r="DL553" s="92"/>
    </row>
    <row r="554" spans="1:116" s="93" customFormat="1" ht="67.5">
      <c r="A554" s="11"/>
      <c r="B554" s="103" t="s">
        <v>1398</v>
      </c>
      <c r="C554" s="11" t="s">
        <v>2651</v>
      </c>
      <c r="D554" s="11" t="s">
        <v>2652</v>
      </c>
      <c r="E554" s="12">
        <v>15000</v>
      </c>
      <c r="F554" s="12">
        <v>0</v>
      </c>
      <c r="G554" s="11">
        <v>0</v>
      </c>
      <c r="H554" s="12">
        <f t="shared" si="5"/>
        <v>15000</v>
      </c>
      <c r="I554" s="11" t="s">
        <v>1547</v>
      </c>
      <c r="J554" s="11"/>
      <c r="K554" s="11"/>
      <c r="L554" s="11"/>
      <c r="M554" s="11"/>
      <c r="N554" s="11"/>
      <c r="O554" s="11" t="s">
        <v>2653</v>
      </c>
      <c r="P554" s="11" t="s">
        <v>2654</v>
      </c>
      <c r="Q554" s="23"/>
      <c r="R554" s="94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  <c r="CY554" s="92"/>
      <c r="CZ554" s="92"/>
      <c r="DA554" s="92"/>
      <c r="DB554" s="92"/>
      <c r="DC554" s="92"/>
      <c r="DD554" s="92"/>
      <c r="DE554" s="92"/>
      <c r="DF554" s="92"/>
      <c r="DG554" s="92"/>
      <c r="DH554" s="92"/>
      <c r="DI554" s="92"/>
      <c r="DJ554" s="92"/>
      <c r="DK554" s="92"/>
      <c r="DL554" s="92"/>
    </row>
    <row r="555" spans="1:116" s="93" customFormat="1" ht="67.5">
      <c r="A555" s="11"/>
      <c r="B555" s="103" t="s">
        <v>1399</v>
      </c>
      <c r="C555" s="23" t="s">
        <v>2880</v>
      </c>
      <c r="D555" s="11" t="s">
        <v>2881</v>
      </c>
      <c r="E555" s="12">
        <v>69000</v>
      </c>
      <c r="F555" s="23"/>
      <c r="G555" s="11">
        <v>0</v>
      </c>
      <c r="H555" s="12">
        <f t="shared" si="5"/>
        <v>69000</v>
      </c>
      <c r="I555" s="11" t="s">
        <v>1547</v>
      </c>
      <c r="J555" s="11"/>
      <c r="K555" s="11"/>
      <c r="L555" s="23"/>
      <c r="M555" s="11"/>
      <c r="N555" s="11"/>
      <c r="O555" s="11" t="s">
        <v>2882</v>
      </c>
      <c r="P555" s="11" t="s">
        <v>2884</v>
      </c>
      <c r="Q555" s="23"/>
      <c r="R555" s="94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  <c r="CY555" s="92"/>
      <c r="CZ555" s="92"/>
      <c r="DA555" s="92"/>
      <c r="DB555" s="92"/>
      <c r="DC555" s="92"/>
      <c r="DD555" s="92"/>
      <c r="DE555" s="92"/>
      <c r="DF555" s="92"/>
      <c r="DG555" s="92"/>
      <c r="DH555" s="92"/>
      <c r="DI555" s="92"/>
      <c r="DJ555" s="92"/>
      <c r="DK555" s="92"/>
      <c r="DL555" s="92"/>
    </row>
    <row r="556" spans="1:116" s="107" customFormat="1" ht="33.75">
      <c r="A556" s="42"/>
      <c r="B556" s="103" t="s">
        <v>1404</v>
      </c>
      <c r="C556" s="41" t="s">
        <v>268</v>
      </c>
      <c r="D556" s="42" t="s">
        <v>2740</v>
      </c>
      <c r="E556" s="43">
        <v>7200</v>
      </c>
      <c r="F556" s="41"/>
      <c r="G556" s="42">
        <v>0</v>
      </c>
      <c r="H556" s="43">
        <f t="shared" si="5"/>
        <v>7200</v>
      </c>
      <c r="I556" s="42" t="s">
        <v>1547</v>
      </c>
      <c r="J556" s="42"/>
      <c r="K556" s="42"/>
      <c r="L556" s="41"/>
      <c r="M556" s="42"/>
      <c r="N556" s="42"/>
      <c r="O556" s="42" t="s">
        <v>269</v>
      </c>
      <c r="P556" s="42" t="s">
        <v>2741</v>
      </c>
      <c r="Q556" s="41"/>
      <c r="R556" s="105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6"/>
      <c r="BB556" s="106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  <c r="BO556" s="106"/>
      <c r="BP556" s="106"/>
      <c r="BQ556" s="106"/>
      <c r="BR556" s="106"/>
      <c r="BS556" s="106"/>
      <c r="BT556" s="106"/>
      <c r="BU556" s="106"/>
      <c r="BV556" s="106"/>
      <c r="BW556" s="106"/>
      <c r="BX556" s="106"/>
      <c r="BY556" s="106"/>
      <c r="BZ556" s="106"/>
      <c r="CA556" s="106"/>
      <c r="CB556" s="106"/>
      <c r="CC556" s="106"/>
      <c r="CD556" s="106"/>
      <c r="CE556" s="106"/>
      <c r="CF556" s="106"/>
      <c r="CG556" s="106"/>
      <c r="CH556" s="106"/>
      <c r="CI556" s="106"/>
      <c r="CJ556" s="106"/>
      <c r="CK556" s="106"/>
      <c r="CL556" s="106"/>
      <c r="CM556" s="106"/>
      <c r="CN556" s="106"/>
      <c r="CO556" s="106"/>
      <c r="CP556" s="106"/>
      <c r="CQ556" s="106"/>
      <c r="CR556" s="106"/>
      <c r="CS556" s="106"/>
      <c r="CT556" s="106"/>
      <c r="CU556" s="106"/>
      <c r="CV556" s="106"/>
      <c r="CW556" s="106"/>
      <c r="CX556" s="106"/>
      <c r="CY556" s="106"/>
      <c r="CZ556" s="106"/>
      <c r="DA556" s="106"/>
      <c r="DB556" s="106"/>
      <c r="DC556" s="106"/>
      <c r="DD556" s="106"/>
      <c r="DE556" s="106"/>
      <c r="DF556" s="106"/>
      <c r="DG556" s="106"/>
      <c r="DH556" s="106"/>
      <c r="DI556" s="106"/>
      <c r="DJ556" s="106"/>
      <c r="DK556" s="106"/>
      <c r="DL556" s="106"/>
    </row>
    <row r="557" spans="1:116" s="107" customFormat="1" ht="33.75">
      <c r="A557" s="42"/>
      <c r="B557" s="103" t="s">
        <v>1407</v>
      </c>
      <c r="C557" s="41" t="s">
        <v>1381</v>
      </c>
      <c r="D557" s="42" t="s">
        <v>270</v>
      </c>
      <c r="E557" s="43">
        <v>3200</v>
      </c>
      <c r="F557" s="41"/>
      <c r="G557" s="42">
        <v>0</v>
      </c>
      <c r="H557" s="43">
        <f t="shared" si="5"/>
        <v>3200</v>
      </c>
      <c r="I557" s="42" t="s">
        <v>1547</v>
      </c>
      <c r="J557" s="42"/>
      <c r="K557" s="42"/>
      <c r="L557" s="41"/>
      <c r="M557" s="42"/>
      <c r="N557" s="42"/>
      <c r="O557" s="42" t="s">
        <v>271</v>
      </c>
      <c r="P557" s="42" t="s">
        <v>272</v>
      </c>
      <c r="Q557" s="41"/>
      <c r="R557" s="105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6"/>
      <c r="BB557" s="106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  <c r="BO557" s="106"/>
      <c r="BP557" s="106"/>
      <c r="BQ557" s="106"/>
      <c r="BR557" s="106"/>
      <c r="BS557" s="106"/>
      <c r="BT557" s="106"/>
      <c r="BU557" s="106"/>
      <c r="BV557" s="106"/>
      <c r="BW557" s="106"/>
      <c r="BX557" s="106"/>
      <c r="BY557" s="106"/>
      <c r="BZ557" s="106"/>
      <c r="CA557" s="106"/>
      <c r="CB557" s="106"/>
      <c r="CC557" s="106"/>
      <c r="CD557" s="106"/>
      <c r="CE557" s="106"/>
      <c r="CF557" s="106"/>
      <c r="CG557" s="106"/>
      <c r="CH557" s="106"/>
      <c r="CI557" s="106"/>
      <c r="CJ557" s="106"/>
      <c r="CK557" s="106"/>
      <c r="CL557" s="106"/>
      <c r="CM557" s="106"/>
      <c r="CN557" s="106"/>
      <c r="CO557" s="106"/>
      <c r="CP557" s="106"/>
      <c r="CQ557" s="106"/>
      <c r="CR557" s="106"/>
      <c r="CS557" s="106"/>
      <c r="CT557" s="106"/>
      <c r="CU557" s="106"/>
      <c r="CV557" s="106"/>
      <c r="CW557" s="106"/>
      <c r="CX557" s="106"/>
      <c r="CY557" s="106"/>
      <c r="CZ557" s="106"/>
      <c r="DA557" s="106"/>
      <c r="DB557" s="106"/>
      <c r="DC557" s="106"/>
      <c r="DD557" s="106"/>
      <c r="DE557" s="106"/>
      <c r="DF557" s="106"/>
      <c r="DG557" s="106"/>
      <c r="DH557" s="106"/>
      <c r="DI557" s="106"/>
      <c r="DJ557" s="106"/>
      <c r="DK557" s="106"/>
      <c r="DL557" s="106"/>
    </row>
    <row r="558" spans="1:116" s="107" customFormat="1" ht="33.75">
      <c r="A558" s="42"/>
      <c r="B558" s="103" t="s">
        <v>1410</v>
      </c>
      <c r="C558" s="41" t="s">
        <v>54</v>
      </c>
      <c r="D558" s="42" t="s">
        <v>273</v>
      </c>
      <c r="E558" s="43">
        <v>6200</v>
      </c>
      <c r="F558" s="41"/>
      <c r="G558" s="42">
        <v>0</v>
      </c>
      <c r="H558" s="43">
        <f t="shared" si="5"/>
        <v>6200</v>
      </c>
      <c r="I558" s="42" t="s">
        <v>1547</v>
      </c>
      <c r="J558" s="42"/>
      <c r="K558" s="42"/>
      <c r="L558" s="41"/>
      <c r="M558" s="42"/>
      <c r="N558" s="42"/>
      <c r="O558" s="42" t="s">
        <v>274</v>
      </c>
      <c r="P558" s="42" t="s">
        <v>275</v>
      </c>
      <c r="Q558" s="41"/>
      <c r="R558" s="105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6"/>
      <c r="BB558" s="106"/>
      <c r="BC558" s="106"/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  <c r="BO558" s="106"/>
      <c r="BP558" s="106"/>
      <c r="BQ558" s="106"/>
      <c r="BR558" s="106"/>
      <c r="BS558" s="106"/>
      <c r="BT558" s="106"/>
      <c r="BU558" s="106"/>
      <c r="BV558" s="106"/>
      <c r="BW558" s="106"/>
      <c r="BX558" s="106"/>
      <c r="BY558" s="106"/>
      <c r="BZ558" s="106"/>
      <c r="CA558" s="106"/>
      <c r="CB558" s="106"/>
      <c r="CC558" s="106"/>
      <c r="CD558" s="106"/>
      <c r="CE558" s="106"/>
      <c r="CF558" s="106"/>
      <c r="CG558" s="106"/>
      <c r="CH558" s="106"/>
      <c r="CI558" s="106"/>
      <c r="CJ558" s="106"/>
      <c r="CK558" s="106"/>
      <c r="CL558" s="106"/>
      <c r="CM558" s="106"/>
      <c r="CN558" s="106"/>
      <c r="CO558" s="106"/>
      <c r="CP558" s="106"/>
      <c r="CQ558" s="106"/>
      <c r="CR558" s="106"/>
      <c r="CS558" s="106"/>
      <c r="CT558" s="106"/>
      <c r="CU558" s="106"/>
      <c r="CV558" s="106"/>
      <c r="CW558" s="106"/>
      <c r="CX558" s="106"/>
      <c r="CY558" s="106"/>
      <c r="CZ558" s="106"/>
      <c r="DA558" s="106"/>
      <c r="DB558" s="106"/>
      <c r="DC558" s="106"/>
      <c r="DD558" s="106"/>
      <c r="DE558" s="106"/>
      <c r="DF558" s="106"/>
      <c r="DG558" s="106"/>
      <c r="DH558" s="106"/>
      <c r="DI558" s="106"/>
      <c r="DJ558" s="106"/>
      <c r="DK558" s="106"/>
      <c r="DL558" s="106"/>
    </row>
    <row r="559" spans="1:116" s="107" customFormat="1" ht="33.75">
      <c r="A559" s="42"/>
      <c r="B559" s="103" t="s">
        <v>1411</v>
      </c>
      <c r="C559" s="41" t="s">
        <v>48</v>
      </c>
      <c r="D559" s="42" t="s">
        <v>276</v>
      </c>
      <c r="E559" s="43">
        <v>2400</v>
      </c>
      <c r="F559" s="41"/>
      <c r="G559" s="42">
        <v>0</v>
      </c>
      <c r="H559" s="43">
        <f t="shared" si="5"/>
        <v>2400</v>
      </c>
      <c r="I559" s="42" t="s">
        <v>1547</v>
      </c>
      <c r="J559" s="42"/>
      <c r="K559" s="42"/>
      <c r="L559" s="41"/>
      <c r="M559" s="42"/>
      <c r="N559" s="42"/>
      <c r="O559" s="42" t="s">
        <v>277</v>
      </c>
      <c r="P559" s="42" t="s">
        <v>278</v>
      </c>
      <c r="Q559" s="41"/>
      <c r="R559" s="105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  <c r="AZ559" s="106"/>
      <c r="BA559" s="106"/>
      <c r="BB559" s="106"/>
      <c r="BC559" s="106"/>
      <c r="BD559" s="106"/>
      <c r="BE559" s="106"/>
      <c r="BF559" s="106"/>
      <c r="BG559" s="106"/>
      <c r="BH559" s="106"/>
      <c r="BI559" s="106"/>
      <c r="BJ559" s="106"/>
      <c r="BK559" s="106"/>
      <c r="BL559" s="106"/>
      <c r="BM559" s="106"/>
      <c r="BN559" s="106"/>
      <c r="BO559" s="106"/>
      <c r="BP559" s="106"/>
      <c r="BQ559" s="106"/>
      <c r="BR559" s="106"/>
      <c r="BS559" s="106"/>
      <c r="BT559" s="106"/>
      <c r="BU559" s="106"/>
      <c r="BV559" s="106"/>
      <c r="BW559" s="106"/>
      <c r="BX559" s="106"/>
      <c r="BY559" s="106"/>
      <c r="BZ559" s="106"/>
      <c r="CA559" s="106"/>
      <c r="CB559" s="106"/>
      <c r="CC559" s="106"/>
      <c r="CD559" s="106"/>
      <c r="CE559" s="106"/>
      <c r="CF559" s="106"/>
      <c r="CG559" s="106"/>
      <c r="CH559" s="106"/>
      <c r="CI559" s="106"/>
      <c r="CJ559" s="106"/>
      <c r="CK559" s="106"/>
      <c r="CL559" s="106"/>
      <c r="CM559" s="106"/>
      <c r="CN559" s="106"/>
      <c r="CO559" s="106"/>
      <c r="CP559" s="106"/>
      <c r="CQ559" s="106"/>
      <c r="CR559" s="106"/>
      <c r="CS559" s="106"/>
      <c r="CT559" s="106"/>
      <c r="CU559" s="106"/>
      <c r="CV559" s="106"/>
      <c r="CW559" s="106"/>
      <c r="CX559" s="106"/>
      <c r="CY559" s="106"/>
      <c r="CZ559" s="106"/>
      <c r="DA559" s="106"/>
      <c r="DB559" s="106"/>
      <c r="DC559" s="106"/>
      <c r="DD559" s="106"/>
      <c r="DE559" s="106"/>
      <c r="DF559" s="106"/>
      <c r="DG559" s="106"/>
      <c r="DH559" s="106"/>
      <c r="DI559" s="106"/>
      <c r="DJ559" s="106"/>
      <c r="DK559" s="106"/>
      <c r="DL559" s="106"/>
    </row>
    <row r="560" spans="1:116" s="107" customFormat="1" ht="33.75">
      <c r="A560" s="42"/>
      <c r="B560" s="103" t="s">
        <v>279</v>
      </c>
      <c r="C560" s="41" t="s">
        <v>280</v>
      </c>
      <c r="D560" s="42" t="s">
        <v>281</v>
      </c>
      <c r="E560" s="43">
        <v>8173</v>
      </c>
      <c r="F560" s="41"/>
      <c r="G560" s="42">
        <v>0</v>
      </c>
      <c r="H560" s="43">
        <f>E560</f>
        <v>8173</v>
      </c>
      <c r="I560" s="42" t="s">
        <v>1547</v>
      </c>
      <c r="J560" s="42"/>
      <c r="K560" s="42"/>
      <c r="L560" s="41"/>
      <c r="M560" s="42"/>
      <c r="N560" s="42"/>
      <c r="O560" s="42" t="s">
        <v>282</v>
      </c>
      <c r="P560" s="42" t="s">
        <v>283</v>
      </c>
      <c r="Q560" s="41"/>
      <c r="R560" s="105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  <c r="AZ560" s="106"/>
      <c r="BA560" s="106"/>
      <c r="BB560" s="106"/>
      <c r="BC560" s="106"/>
      <c r="BD560" s="106"/>
      <c r="BE560" s="106"/>
      <c r="BF560" s="106"/>
      <c r="BG560" s="106"/>
      <c r="BH560" s="106"/>
      <c r="BI560" s="106"/>
      <c r="BJ560" s="106"/>
      <c r="BK560" s="106"/>
      <c r="BL560" s="106"/>
      <c r="BM560" s="106"/>
      <c r="BN560" s="106"/>
      <c r="BO560" s="106"/>
      <c r="BP560" s="106"/>
      <c r="BQ560" s="106"/>
      <c r="BR560" s="106"/>
      <c r="BS560" s="106"/>
      <c r="BT560" s="106"/>
      <c r="BU560" s="106"/>
      <c r="BV560" s="106"/>
      <c r="BW560" s="106"/>
      <c r="BX560" s="106"/>
      <c r="BY560" s="106"/>
      <c r="BZ560" s="106"/>
      <c r="CA560" s="106"/>
      <c r="CB560" s="106"/>
      <c r="CC560" s="106"/>
      <c r="CD560" s="106"/>
      <c r="CE560" s="106"/>
      <c r="CF560" s="106"/>
      <c r="CG560" s="106"/>
      <c r="CH560" s="106"/>
      <c r="CI560" s="106"/>
      <c r="CJ560" s="106"/>
      <c r="CK560" s="106"/>
      <c r="CL560" s="106"/>
      <c r="CM560" s="106"/>
      <c r="CN560" s="106"/>
      <c r="CO560" s="106"/>
      <c r="CP560" s="106"/>
      <c r="CQ560" s="106"/>
      <c r="CR560" s="106"/>
      <c r="CS560" s="106"/>
      <c r="CT560" s="106"/>
      <c r="CU560" s="106"/>
      <c r="CV560" s="106"/>
      <c r="CW560" s="106"/>
      <c r="CX560" s="106"/>
      <c r="CY560" s="106"/>
      <c r="CZ560" s="106"/>
      <c r="DA560" s="106"/>
      <c r="DB560" s="106"/>
      <c r="DC560" s="106"/>
      <c r="DD560" s="106"/>
      <c r="DE560" s="106"/>
      <c r="DF560" s="106"/>
      <c r="DG560" s="106"/>
      <c r="DH560" s="106"/>
      <c r="DI560" s="106"/>
      <c r="DJ560" s="106"/>
      <c r="DK560" s="106"/>
      <c r="DL560" s="106"/>
    </row>
    <row r="561" spans="1:116" s="93" customFormat="1" ht="33.75">
      <c r="A561" s="11"/>
      <c r="B561" s="103" t="s">
        <v>284</v>
      </c>
      <c r="C561" s="23" t="s">
        <v>1412</v>
      </c>
      <c r="D561" s="11" t="s">
        <v>2675</v>
      </c>
      <c r="E561" s="12">
        <v>40000</v>
      </c>
      <c r="F561" s="23"/>
      <c r="G561" s="11">
        <v>0</v>
      </c>
      <c r="H561" s="12">
        <f>E561</f>
        <v>40000</v>
      </c>
      <c r="I561" s="11" t="s">
        <v>1547</v>
      </c>
      <c r="J561" s="11"/>
      <c r="K561" s="11"/>
      <c r="L561" s="23"/>
      <c r="M561" s="11"/>
      <c r="N561" s="11"/>
      <c r="O561" s="11" t="s">
        <v>1413</v>
      </c>
      <c r="P561" s="11" t="s">
        <v>1414</v>
      </c>
      <c r="Q561" s="23"/>
      <c r="R561" s="94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  <c r="CY561" s="92"/>
      <c r="CZ561" s="92"/>
      <c r="DA561" s="92"/>
      <c r="DB561" s="92"/>
      <c r="DC561" s="92"/>
      <c r="DD561" s="92"/>
      <c r="DE561" s="92"/>
      <c r="DF561" s="92"/>
      <c r="DG561" s="92"/>
      <c r="DH561" s="92"/>
      <c r="DI561" s="92"/>
      <c r="DJ561" s="92"/>
      <c r="DK561" s="92"/>
      <c r="DL561" s="92"/>
    </row>
    <row r="562" spans="1:116" s="121" customFormat="1" ht="13.5" customHeight="1">
      <c r="A562" s="125" t="s">
        <v>945</v>
      </c>
      <c r="B562" s="188" t="s">
        <v>946</v>
      </c>
      <c r="C562" s="202"/>
      <c r="D562" s="202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2"/>
      <c r="R562" s="124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20"/>
      <c r="AV562" s="120"/>
      <c r="AW562" s="120"/>
      <c r="AX562" s="120"/>
      <c r="AY562" s="120"/>
      <c r="AZ562" s="120"/>
      <c r="BA562" s="120"/>
      <c r="BB562" s="120"/>
      <c r="BC562" s="120"/>
      <c r="BD562" s="120"/>
      <c r="BE562" s="120"/>
      <c r="BF562" s="120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20"/>
      <c r="BS562" s="120"/>
      <c r="BT562" s="120"/>
      <c r="BU562" s="120"/>
      <c r="BV562" s="120"/>
      <c r="BW562" s="120"/>
      <c r="BX562" s="120"/>
      <c r="BY562" s="120"/>
      <c r="BZ562" s="120"/>
      <c r="CA562" s="120"/>
      <c r="CB562" s="120"/>
      <c r="CC562" s="120"/>
      <c r="CD562" s="120"/>
      <c r="CE562" s="120"/>
      <c r="CF562" s="120"/>
      <c r="CG562" s="120"/>
      <c r="CH562" s="120"/>
      <c r="CI562" s="120"/>
      <c r="CJ562" s="120"/>
      <c r="CK562" s="120"/>
      <c r="CL562" s="120"/>
      <c r="CM562" s="120"/>
      <c r="CN562" s="120"/>
      <c r="CO562" s="120"/>
      <c r="CP562" s="120"/>
      <c r="CQ562" s="120"/>
      <c r="CR562" s="120"/>
      <c r="CS562" s="120"/>
      <c r="CT562" s="120"/>
      <c r="CU562" s="120"/>
      <c r="CV562" s="120"/>
      <c r="CW562" s="120"/>
      <c r="CX562" s="120"/>
      <c r="CY562" s="120"/>
      <c r="CZ562" s="120"/>
      <c r="DA562" s="120"/>
      <c r="DB562" s="120"/>
      <c r="DC562" s="120"/>
      <c r="DD562" s="120"/>
      <c r="DE562" s="120"/>
      <c r="DF562" s="120"/>
      <c r="DG562" s="120"/>
      <c r="DH562" s="120"/>
      <c r="DI562" s="120"/>
      <c r="DJ562" s="120"/>
      <c r="DK562" s="120"/>
      <c r="DL562" s="120"/>
    </row>
    <row r="563" spans="1:116" s="93" customFormat="1" ht="13.5" customHeight="1">
      <c r="A563" s="62"/>
      <c r="B563" s="18" t="s">
        <v>2883</v>
      </c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23"/>
      <c r="R563" s="94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  <c r="CY563" s="92"/>
      <c r="CZ563" s="92"/>
      <c r="DA563" s="92"/>
      <c r="DB563" s="92"/>
      <c r="DC563" s="92"/>
      <c r="DD563" s="92"/>
      <c r="DE563" s="92"/>
      <c r="DF563" s="92"/>
      <c r="DG563" s="92"/>
      <c r="DH563" s="92"/>
      <c r="DI563" s="92"/>
      <c r="DJ563" s="92"/>
      <c r="DK563" s="92"/>
      <c r="DL563" s="92"/>
    </row>
    <row r="564" spans="1:116" s="93" customFormat="1" ht="33.75">
      <c r="A564" s="11">
        <v>1</v>
      </c>
      <c r="B564" s="11">
        <v>41</v>
      </c>
      <c r="C564" s="11" t="s">
        <v>1016</v>
      </c>
      <c r="D564" s="11" t="s">
        <v>1017</v>
      </c>
      <c r="E564" s="27">
        <v>9500</v>
      </c>
      <c r="F564" s="27"/>
      <c r="G564" s="27"/>
      <c r="H564" s="27">
        <v>9500</v>
      </c>
      <c r="I564" s="11" t="s">
        <v>1018</v>
      </c>
      <c r="J564" s="11"/>
      <c r="K564" s="11"/>
      <c r="L564" s="11"/>
      <c r="M564" s="11"/>
      <c r="N564" s="11"/>
      <c r="O564" s="10" t="s">
        <v>1019</v>
      </c>
      <c r="P564" s="26" t="s">
        <v>1020</v>
      </c>
      <c r="Q564" s="11"/>
      <c r="R564" s="11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  <c r="CZ564" s="92"/>
      <c r="DA564" s="92"/>
      <c r="DB564" s="92"/>
      <c r="DC564" s="92"/>
      <c r="DD564" s="92"/>
      <c r="DE564" s="92"/>
      <c r="DF564" s="92"/>
      <c r="DG564" s="92"/>
      <c r="DH564" s="92"/>
      <c r="DI564" s="92"/>
      <c r="DJ564" s="92"/>
      <c r="DK564" s="92"/>
      <c r="DL564" s="92"/>
    </row>
    <row r="565" spans="1:116" s="93" customFormat="1" ht="33.75">
      <c r="A565" s="11">
        <v>2</v>
      </c>
      <c r="B565" s="11">
        <v>42</v>
      </c>
      <c r="C565" s="11" t="s">
        <v>1021</v>
      </c>
      <c r="D565" s="11" t="s">
        <v>1022</v>
      </c>
      <c r="E565" s="109">
        <v>14782</v>
      </c>
      <c r="F565" s="27"/>
      <c r="G565" s="27"/>
      <c r="H565" s="109">
        <v>14782</v>
      </c>
      <c r="I565" s="11" t="s">
        <v>1018</v>
      </c>
      <c r="J565" s="11"/>
      <c r="K565" s="11"/>
      <c r="L565" s="11"/>
      <c r="M565" s="11"/>
      <c r="N565" s="11"/>
      <c r="O565" s="10" t="s">
        <v>1023</v>
      </c>
      <c r="P565" s="26" t="s">
        <v>1024</v>
      </c>
      <c r="Q565" s="11"/>
      <c r="R565" s="11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  <c r="CY565" s="92"/>
      <c r="CZ565" s="92"/>
      <c r="DA565" s="92"/>
      <c r="DB565" s="92"/>
      <c r="DC565" s="92"/>
      <c r="DD565" s="92"/>
      <c r="DE565" s="92"/>
      <c r="DF565" s="92"/>
      <c r="DG565" s="92"/>
      <c r="DH565" s="92"/>
      <c r="DI565" s="92"/>
      <c r="DJ565" s="92"/>
      <c r="DK565" s="92"/>
      <c r="DL565" s="92"/>
    </row>
    <row r="566" spans="1:116" s="93" customFormat="1" ht="33.75">
      <c r="A566" s="11">
        <v>3</v>
      </c>
      <c r="B566" s="11">
        <v>43</v>
      </c>
      <c r="C566" s="11" t="s">
        <v>1025</v>
      </c>
      <c r="D566" s="11" t="s">
        <v>1022</v>
      </c>
      <c r="E566" s="27">
        <v>26700</v>
      </c>
      <c r="F566" s="27">
        <v>26700</v>
      </c>
      <c r="G566" s="27"/>
      <c r="H566" s="27"/>
      <c r="I566" s="11"/>
      <c r="J566" s="11"/>
      <c r="K566" s="11"/>
      <c r="L566" s="11"/>
      <c r="M566" s="11"/>
      <c r="N566" s="11"/>
      <c r="O566" s="10" t="s">
        <v>1026</v>
      </c>
      <c r="P566" s="26" t="s">
        <v>1027</v>
      </c>
      <c r="Q566" s="11"/>
      <c r="R566" s="11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  <c r="CY566" s="92"/>
      <c r="CZ566" s="92"/>
      <c r="DA566" s="92"/>
      <c r="DB566" s="92"/>
      <c r="DC566" s="92"/>
      <c r="DD566" s="92"/>
      <c r="DE566" s="92"/>
      <c r="DF566" s="92"/>
      <c r="DG566" s="92"/>
      <c r="DH566" s="92"/>
      <c r="DI566" s="92"/>
      <c r="DJ566" s="92"/>
      <c r="DK566" s="92"/>
      <c r="DL566" s="92"/>
    </row>
    <row r="567" spans="1:116" s="93" customFormat="1" ht="33.75">
      <c r="A567" s="11">
        <v>4</v>
      </c>
      <c r="B567" s="11">
        <v>44</v>
      </c>
      <c r="C567" s="11" t="s">
        <v>1028</v>
      </c>
      <c r="D567" s="11" t="s">
        <v>1029</v>
      </c>
      <c r="E567" s="27">
        <v>5095</v>
      </c>
      <c r="F567" s="27"/>
      <c r="G567" s="27"/>
      <c r="H567" s="27">
        <v>5095</v>
      </c>
      <c r="I567" s="11" t="s">
        <v>1018</v>
      </c>
      <c r="J567" s="11"/>
      <c r="K567" s="11"/>
      <c r="L567" s="11"/>
      <c r="M567" s="11"/>
      <c r="N567" s="11"/>
      <c r="O567" s="10" t="s">
        <v>1030</v>
      </c>
      <c r="P567" s="26" t="s">
        <v>1031</v>
      </c>
      <c r="Q567" s="11"/>
      <c r="R567" s="11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  <c r="CY567" s="92"/>
      <c r="CZ567" s="92"/>
      <c r="DA567" s="92"/>
      <c r="DB567" s="92"/>
      <c r="DC567" s="92"/>
      <c r="DD567" s="92"/>
      <c r="DE567" s="92"/>
      <c r="DF567" s="92"/>
      <c r="DG567" s="92"/>
      <c r="DH567" s="92"/>
      <c r="DI567" s="92"/>
      <c r="DJ567" s="92"/>
      <c r="DK567" s="92"/>
      <c r="DL567" s="92"/>
    </row>
    <row r="568" spans="1:116" s="93" customFormat="1" ht="33.75">
      <c r="A568" s="11">
        <v>5</v>
      </c>
      <c r="B568" s="11">
        <v>45</v>
      </c>
      <c r="C568" s="11" t="s">
        <v>1032</v>
      </c>
      <c r="D568" s="11" t="s">
        <v>1033</v>
      </c>
      <c r="E568" s="27">
        <v>7000</v>
      </c>
      <c r="F568" s="27"/>
      <c r="G568" s="27"/>
      <c r="H568" s="27">
        <v>7000</v>
      </c>
      <c r="I568" s="11" t="s">
        <v>1018</v>
      </c>
      <c r="J568" s="11"/>
      <c r="K568" s="11"/>
      <c r="L568" s="11"/>
      <c r="M568" s="11"/>
      <c r="N568" s="11"/>
      <c r="O568" s="10" t="s">
        <v>1034</v>
      </c>
      <c r="P568" s="26" t="s">
        <v>1035</v>
      </c>
      <c r="Q568" s="11"/>
      <c r="R568" s="11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  <c r="CY568" s="92"/>
      <c r="CZ568" s="92"/>
      <c r="DA568" s="92"/>
      <c r="DB568" s="92"/>
      <c r="DC568" s="92"/>
      <c r="DD568" s="92"/>
      <c r="DE568" s="92"/>
      <c r="DF568" s="92"/>
      <c r="DG568" s="92"/>
      <c r="DH568" s="92"/>
      <c r="DI568" s="92"/>
      <c r="DJ568" s="92"/>
      <c r="DK568" s="92"/>
      <c r="DL568" s="92"/>
    </row>
    <row r="569" spans="1:116" s="93" customFormat="1" ht="33.75">
      <c r="A569" s="11">
        <v>6</v>
      </c>
      <c r="B569" s="11">
        <v>46</v>
      </c>
      <c r="C569" s="11" t="s">
        <v>1036</v>
      </c>
      <c r="D569" s="11" t="s">
        <v>1037</v>
      </c>
      <c r="E569" s="27">
        <v>7200</v>
      </c>
      <c r="F569" s="27"/>
      <c r="G569" s="27"/>
      <c r="H569" s="27">
        <v>7200</v>
      </c>
      <c r="I569" s="11" t="s">
        <v>1018</v>
      </c>
      <c r="J569" s="11"/>
      <c r="K569" s="11"/>
      <c r="L569" s="11"/>
      <c r="M569" s="11"/>
      <c r="N569" s="11"/>
      <c r="O569" s="10" t="s">
        <v>1038</v>
      </c>
      <c r="P569" s="26" t="s">
        <v>1027</v>
      </c>
      <c r="Q569" s="11"/>
      <c r="R569" s="11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  <c r="CY569" s="92"/>
      <c r="CZ569" s="92"/>
      <c r="DA569" s="92"/>
      <c r="DB569" s="92"/>
      <c r="DC569" s="92"/>
      <c r="DD569" s="92"/>
      <c r="DE569" s="92"/>
      <c r="DF569" s="92"/>
      <c r="DG569" s="92"/>
      <c r="DH569" s="92"/>
      <c r="DI569" s="92"/>
      <c r="DJ569" s="92"/>
      <c r="DK569" s="92"/>
      <c r="DL569" s="92"/>
    </row>
    <row r="570" spans="1:116" s="93" customFormat="1" ht="33.75">
      <c r="A570" s="11">
        <v>7</v>
      </c>
      <c r="B570" s="11">
        <v>47</v>
      </c>
      <c r="C570" s="11" t="s">
        <v>1039</v>
      </c>
      <c r="D570" s="11" t="s">
        <v>1040</v>
      </c>
      <c r="E570" s="27">
        <v>7200</v>
      </c>
      <c r="F570" s="27"/>
      <c r="G570" s="27"/>
      <c r="H570" s="27">
        <v>7200</v>
      </c>
      <c r="I570" s="11" t="s">
        <v>1018</v>
      </c>
      <c r="J570" s="11"/>
      <c r="K570" s="11"/>
      <c r="L570" s="11"/>
      <c r="M570" s="11"/>
      <c r="N570" s="11"/>
      <c r="O570" s="10" t="s">
        <v>1041</v>
      </c>
      <c r="P570" s="26" t="s">
        <v>1042</v>
      </c>
      <c r="Q570" s="11"/>
      <c r="R570" s="11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  <c r="CY570" s="92"/>
      <c r="CZ570" s="92"/>
      <c r="DA570" s="92"/>
      <c r="DB570" s="92"/>
      <c r="DC570" s="92"/>
      <c r="DD570" s="92"/>
      <c r="DE570" s="92"/>
      <c r="DF570" s="92"/>
      <c r="DG570" s="92"/>
      <c r="DH570" s="92"/>
      <c r="DI570" s="92"/>
      <c r="DJ570" s="92"/>
      <c r="DK570" s="92"/>
      <c r="DL570" s="92"/>
    </row>
    <row r="571" spans="1:116" s="93" customFormat="1" ht="33.75">
      <c r="A571" s="11">
        <v>8</v>
      </c>
      <c r="B571" s="11">
        <v>48</v>
      </c>
      <c r="C571" s="11" t="s">
        <v>1043</v>
      </c>
      <c r="D571" s="11" t="s">
        <v>1040</v>
      </c>
      <c r="E571" s="27">
        <v>23200</v>
      </c>
      <c r="F571" s="27">
        <v>23200</v>
      </c>
      <c r="G571" s="27"/>
      <c r="H571" s="27"/>
      <c r="I571" s="11"/>
      <c r="J571" s="11"/>
      <c r="K571" s="11"/>
      <c r="L571" s="11"/>
      <c r="M571" s="11"/>
      <c r="N571" s="11"/>
      <c r="O571" s="10" t="s">
        <v>1044</v>
      </c>
      <c r="P571" s="26" t="s">
        <v>1045</v>
      </c>
      <c r="Q571" s="11"/>
      <c r="R571" s="11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  <c r="CY571" s="92"/>
      <c r="CZ571" s="92"/>
      <c r="DA571" s="92"/>
      <c r="DB571" s="92"/>
      <c r="DC571" s="92"/>
      <c r="DD571" s="92"/>
      <c r="DE571" s="92"/>
      <c r="DF571" s="92"/>
      <c r="DG571" s="92"/>
      <c r="DH571" s="92"/>
      <c r="DI571" s="92"/>
      <c r="DJ571" s="92"/>
      <c r="DK571" s="92"/>
      <c r="DL571" s="92"/>
    </row>
    <row r="572" spans="1:116" s="93" customFormat="1" ht="33.75">
      <c r="A572" s="11">
        <v>9</v>
      </c>
      <c r="B572" s="11">
        <v>49</v>
      </c>
      <c r="C572" s="11" t="s">
        <v>1046</v>
      </c>
      <c r="D572" s="11" t="s">
        <v>1047</v>
      </c>
      <c r="E572" s="27">
        <v>7000</v>
      </c>
      <c r="F572" s="27"/>
      <c r="G572" s="27"/>
      <c r="H572" s="27">
        <v>7000</v>
      </c>
      <c r="I572" s="11" t="s">
        <v>1547</v>
      </c>
      <c r="J572" s="11"/>
      <c r="K572" s="11"/>
      <c r="L572" s="11"/>
      <c r="M572" s="11"/>
      <c r="N572" s="11"/>
      <c r="O572" s="10" t="s">
        <v>1048</v>
      </c>
      <c r="P572" s="26" t="s">
        <v>1045</v>
      </c>
      <c r="Q572" s="11"/>
      <c r="R572" s="11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  <c r="CY572" s="92"/>
      <c r="CZ572" s="92"/>
      <c r="DA572" s="92"/>
      <c r="DB572" s="92"/>
      <c r="DC572" s="92"/>
      <c r="DD572" s="92"/>
      <c r="DE572" s="92"/>
      <c r="DF572" s="92"/>
      <c r="DG572" s="92"/>
      <c r="DH572" s="92"/>
      <c r="DI572" s="92"/>
      <c r="DJ572" s="92"/>
      <c r="DK572" s="92"/>
      <c r="DL572" s="92"/>
    </row>
    <row r="573" spans="1:116" s="93" customFormat="1" ht="33.75">
      <c r="A573" s="11">
        <v>10</v>
      </c>
      <c r="B573" s="11">
        <v>50</v>
      </c>
      <c r="C573" s="11" t="s">
        <v>1049</v>
      </c>
      <c r="D573" s="11" t="s">
        <v>1050</v>
      </c>
      <c r="E573" s="27">
        <v>17000</v>
      </c>
      <c r="F573" s="27"/>
      <c r="G573" s="27"/>
      <c r="H573" s="27">
        <v>17000</v>
      </c>
      <c r="I573" s="11" t="s">
        <v>1547</v>
      </c>
      <c r="J573" s="11"/>
      <c r="K573" s="11"/>
      <c r="L573" s="11"/>
      <c r="M573" s="11"/>
      <c r="N573" s="11"/>
      <c r="O573" s="10" t="s">
        <v>1051</v>
      </c>
      <c r="P573" s="26" t="s">
        <v>1052</v>
      </c>
      <c r="Q573" s="11"/>
      <c r="R573" s="11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  <c r="CY573" s="92"/>
      <c r="CZ573" s="92"/>
      <c r="DA573" s="92"/>
      <c r="DB573" s="92"/>
      <c r="DC573" s="92"/>
      <c r="DD573" s="92"/>
      <c r="DE573" s="92"/>
      <c r="DF573" s="92"/>
      <c r="DG573" s="92"/>
      <c r="DH573" s="92"/>
      <c r="DI573" s="92"/>
      <c r="DJ573" s="92"/>
      <c r="DK573" s="92"/>
      <c r="DL573" s="92"/>
    </row>
    <row r="574" spans="1:116" s="93" customFormat="1" ht="33.75">
      <c r="A574" s="11">
        <v>11</v>
      </c>
      <c r="B574" s="11">
        <v>51</v>
      </c>
      <c r="C574" s="11" t="s">
        <v>1053</v>
      </c>
      <c r="D574" s="11" t="s">
        <v>1054</v>
      </c>
      <c r="E574" s="27">
        <v>16500</v>
      </c>
      <c r="F574" s="27"/>
      <c r="G574" s="27"/>
      <c r="H574" s="27">
        <v>16500</v>
      </c>
      <c r="I574" s="11" t="s">
        <v>1547</v>
      </c>
      <c r="J574" s="11"/>
      <c r="K574" s="11"/>
      <c r="L574" s="11"/>
      <c r="M574" s="11"/>
      <c r="N574" s="11"/>
      <c r="O574" s="10" t="s">
        <v>1055</v>
      </c>
      <c r="P574" s="26" t="s">
        <v>1056</v>
      </c>
      <c r="Q574" s="11"/>
      <c r="R574" s="11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2"/>
      <c r="CQ574" s="92"/>
      <c r="CR574" s="92"/>
      <c r="CS574" s="92"/>
      <c r="CT574" s="92"/>
      <c r="CU574" s="92"/>
      <c r="CV574" s="92"/>
      <c r="CW574" s="92"/>
      <c r="CX574" s="92"/>
      <c r="CY574" s="92"/>
      <c r="CZ574" s="92"/>
      <c r="DA574" s="92"/>
      <c r="DB574" s="92"/>
      <c r="DC574" s="92"/>
      <c r="DD574" s="92"/>
      <c r="DE574" s="92"/>
      <c r="DF574" s="92"/>
      <c r="DG574" s="92"/>
      <c r="DH574" s="92"/>
      <c r="DI574" s="92"/>
      <c r="DJ574" s="92"/>
      <c r="DK574" s="92"/>
      <c r="DL574" s="92"/>
    </row>
    <row r="575" spans="1:116" s="93" customFormat="1" ht="33.75">
      <c r="A575" s="11">
        <v>12</v>
      </c>
      <c r="B575" s="11">
        <v>52</v>
      </c>
      <c r="C575" s="11" t="s">
        <v>1057</v>
      </c>
      <c r="D575" s="11" t="s">
        <v>1058</v>
      </c>
      <c r="E575" s="27">
        <v>5200</v>
      </c>
      <c r="F575" s="27"/>
      <c r="G575" s="27"/>
      <c r="H575" s="27">
        <v>5200</v>
      </c>
      <c r="I575" s="11" t="s">
        <v>1547</v>
      </c>
      <c r="J575" s="11"/>
      <c r="K575" s="11"/>
      <c r="L575" s="11"/>
      <c r="M575" s="11"/>
      <c r="N575" s="11"/>
      <c r="O575" s="10" t="s">
        <v>1059</v>
      </c>
      <c r="P575" s="26" t="s">
        <v>1060</v>
      </c>
      <c r="Q575" s="11"/>
      <c r="R575" s="11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  <c r="CD575" s="92"/>
      <c r="CE575" s="92"/>
      <c r="CF575" s="92"/>
      <c r="CG575" s="92"/>
      <c r="CH575" s="92"/>
      <c r="CI575" s="92"/>
      <c r="CJ575" s="92"/>
      <c r="CK575" s="92"/>
      <c r="CL575" s="92"/>
      <c r="CM575" s="92"/>
      <c r="CN575" s="92"/>
      <c r="CO575" s="92"/>
      <c r="CP575" s="92"/>
      <c r="CQ575" s="92"/>
      <c r="CR575" s="92"/>
      <c r="CS575" s="92"/>
      <c r="CT575" s="92"/>
      <c r="CU575" s="92"/>
      <c r="CV575" s="92"/>
      <c r="CW575" s="92"/>
      <c r="CX575" s="92"/>
      <c r="CY575" s="92"/>
      <c r="CZ575" s="92"/>
      <c r="DA575" s="92"/>
      <c r="DB575" s="92"/>
      <c r="DC575" s="92"/>
      <c r="DD575" s="92"/>
      <c r="DE575" s="92"/>
      <c r="DF575" s="92"/>
      <c r="DG575" s="92"/>
      <c r="DH575" s="92"/>
      <c r="DI575" s="92"/>
      <c r="DJ575" s="92"/>
      <c r="DK575" s="92"/>
      <c r="DL575" s="92"/>
    </row>
    <row r="576" spans="1:116" s="93" customFormat="1" ht="33.75">
      <c r="A576" s="11">
        <v>13</v>
      </c>
      <c r="B576" s="11">
        <v>53</v>
      </c>
      <c r="C576" s="11" t="s">
        <v>1061</v>
      </c>
      <c r="D576" s="11" t="s">
        <v>1062</v>
      </c>
      <c r="E576" s="27">
        <v>10275</v>
      </c>
      <c r="F576" s="27"/>
      <c r="G576" s="27"/>
      <c r="H576" s="27">
        <v>10275</v>
      </c>
      <c r="I576" s="11" t="s">
        <v>1547</v>
      </c>
      <c r="J576" s="11"/>
      <c r="K576" s="11"/>
      <c r="L576" s="11"/>
      <c r="M576" s="11"/>
      <c r="N576" s="11"/>
      <c r="O576" s="10" t="s">
        <v>1063</v>
      </c>
      <c r="P576" s="26" t="s">
        <v>1064</v>
      </c>
      <c r="Q576" s="11"/>
      <c r="R576" s="11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  <c r="CQ576" s="92"/>
      <c r="CR576" s="92"/>
      <c r="CS576" s="92"/>
      <c r="CT576" s="92"/>
      <c r="CU576" s="92"/>
      <c r="CV576" s="92"/>
      <c r="CW576" s="92"/>
      <c r="CX576" s="92"/>
      <c r="CY576" s="92"/>
      <c r="CZ576" s="92"/>
      <c r="DA576" s="92"/>
      <c r="DB576" s="92"/>
      <c r="DC576" s="92"/>
      <c r="DD576" s="92"/>
      <c r="DE576" s="92"/>
      <c r="DF576" s="92"/>
      <c r="DG576" s="92"/>
      <c r="DH576" s="92"/>
      <c r="DI576" s="92"/>
      <c r="DJ576" s="92"/>
      <c r="DK576" s="92"/>
      <c r="DL576" s="92"/>
    </row>
    <row r="577" spans="1:116" s="93" customFormat="1" ht="33.75">
      <c r="A577" s="11">
        <v>14</v>
      </c>
      <c r="B577" s="48">
        <v>1</v>
      </c>
      <c r="C577" s="48" t="s">
        <v>1065</v>
      </c>
      <c r="D577" s="48" t="s">
        <v>1066</v>
      </c>
      <c r="E577" s="63">
        <v>4200</v>
      </c>
      <c r="F577" s="48">
        <v>0</v>
      </c>
      <c r="G577" s="48">
        <v>0</v>
      </c>
      <c r="H577" s="64">
        <v>4200</v>
      </c>
      <c r="I577" s="48" t="s">
        <v>1018</v>
      </c>
      <c r="J577" s="48"/>
      <c r="K577" s="48"/>
      <c r="L577" s="48"/>
      <c r="M577" s="48"/>
      <c r="N577" s="48"/>
      <c r="O577" s="48" t="s">
        <v>1067</v>
      </c>
      <c r="P577" s="49" t="s">
        <v>1068</v>
      </c>
      <c r="Q577" s="48"/>
      <c r="R577" s="48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  <c r="CD577" s="92"/>
      <c r="CE577" s="92"/>
      <c r="CF577" s="92"/>
      <c r="CG577" s="92"/>
      <c r="CH577" s="92"/>
      <c r="CI577" s="92"/>
      <c r="CJ577" s="92"/>
      <c r="CK577" s="92"/>
      <c r="CL577" s="92"/>
      <c r="CM577" s="92"/>
      <c r="CN577" s="92"/>
      <c r="CO577" s="92"/>
      <c r="CP577" s="92"/>
      <c r="CQ577" s="92"/>
      <c r="CR577" s="92"/>
      <c r="CS577" s="92"/>
      <c r="CT577" s="92"/>
      <c r="CU577" s="92"/>
      <c r="CV577" s="92"/>
      <c r="CW577" s="92"/>
      <c r="CX577" s="92"/>
      <c r="CY577" s="92"/>
      <c r="CZ577" s="92"/>
      <c r="DA577" s="92"/>
      <c r="DB577" s="92"/>
      <c r="DC577" s="92"/>
      <c r="DD577" s="92"/>
      <c r="DE577" s="92"/>
      <c r="DF577" s="92"/>
      <c r="DG577" s="92"/>
      <c r="DH577" s="92"/>
      <c r="DI577" s="92"/>
      <c r="DJ577" s="92"/>
      <c r="DK577" s="92"/>
      <c r="DL577" s="92"/>
    </row>
    <row r="578" spans="1:116" s="93" customFormat="1" ht="33.75">
      <c r="A578" s="11">
        <v>15</v>
      </c>
      <c r="B578" s="10">
        <v>2</v>
      </c>
      <c r="C578" s="10" t="s">
        <v>1069</v>
      </c>
      <c r="D578" s="10" t="s">
        <v>1070</v>
      </c>
      <c r="E578" s="27">
        <v>3634</v>
      </c>
      <c r="F578" s="10">
        <v>0</v>
      </c>
      <c r="G578" s="10">
        <v>0</v>
      </c>
      <c r="H578" s="65">
        <v>3634</v>
      </c>
      <c r="I578" s="10" t="s">
        <v>1018</v>
      </c>
      <c r="J578" s="10"/>
      <c r="K578" s="10"/>
      <c r="L578" s="10"/>
      <c r="M578" s="10"/>
      <c r="N578" s="10"/>
      <c r="O578" s="10" t="s">
        <v>1071</v>
      </c>
      <c r="P578" s="26" t="s">
        <v>1072</v>
      </c>
      <c r="Q578" s="11"/>
      <c r="R578" s="11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  <c r="CD578" s="92"/>
      <c r="CE578" s="92"/>
      <c r="CF578" s="92"/>
      <c r="CG578" s="92"/>
      <c r="CH578" s="92"/>
      <c r="CI578" s="92"/>
      <c r="CJ578" s="92"/>
      <c r="CK578" s="92"/>
      <c r="CL578" s="92"/>
      <c r="CM578" s="92"/>
      <c r="CN578" s="92"/>
      <c r="CO578" s="92"/>
      <c r="CP578" s="92"/>
      <c r="CQ578" s="92"/>
      <c r="CR578" s="92"/>
      <c r="CS578" s="92"/>
      <c r="CT578" s="92"/>
      <c r="CU578" s="92"/>
      <c r="CV578" s="92"/>
      <c r="CW578" s="92"/>
      <c r="CX578" s="92"/>
      <c r="CY578" s="92"/>
      <c r="CZ578" s="92"/>
      <c r="DA578" s="92"/>
      <c r="DB578" s="92"/>
      <c r="DC578" s="92"/>
      <c r="DD578" s="92"/>
      <c r="DE578" s="92"/>
      <c r="DF578" s="92"/>
      <c r="DG578" s="92"/>
      <c r="DH578" s="92"/>
      <c r="DI578" s="92"/>
      <c r="DJ578" s="92"/>
      <c r="DK578" s="92"/>
      <c r="DL578" s="92"/>
    </row>
    <row r="579" spans="1:116" s="93" customFormat="1" ht="56.25">
      <c r="A579" s="11">
        <v>16</v>
      </c>
      <c r="B579" s="10">
        <v>3</v>
      </c>
      <c r="C579" s="10" t="s">
        <v>1073</v>
      </c>
      <c r="D579" s="10" t="s">
        <v>1070</v>
      </c>
      <c r="E579" s="27">
        <v>7980</v>
      </c>
      <c r="F579" s="10">
        <v>0</v>
      </c>
      <c r="G579" s="10">
        <v>0</v>
      </c>
      <c r="H579" s="27">
        <v>7980</v>
      </c>
      <c r="I579" s="10" t="s">
        <v>1018</v>
      </c>
      <c r="J579" s="10"/>
      <c r="K579" s="10"/>
      <c r="L579" s="10"/>
      <c r="M579" s="10"/>
      <c r="N579" s="10"/>
      <c r="O579" s="10" t="s">
        <v>1074</v>
      </c>
      <c r="P579" s="26" t="s">
        <v>1075</v>
      </c>
      <c r="Q579" s="11"/>
      <c r="R579" s="11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2"/>
      <c r="CQ579" s="92"/>
      <c r="CR579" s="92"/>
      <c r="CS579" s="92"/>
      <c r="CT579" s="92"/>
      <c r="CU579" s="92"/>
      <c r="CV579" s="92"/>
      <c r="CW579" s="92"/>
      <c r="CX579" s="92"/>
      <c r="CY579" s="92"/>
      <c r="CZ579" s="92"/>
      <c r="DA579" s="92"/>
      <c r="DB579" s="92"/>
      <c r="DC579" s="92"/>
      <c r="DD579" s="92"/>
      <c r="DE579" s="92"/>
      <c r="DF579" s="92"/>
      <c r="DG579" s="92"/>
      <c r="DH579" s="92"/>
      <c r="DI579" s="92"/>
      <c r="DJ579" s="92"/>
      <c r="DK579" s="92"/>
      <c r="DL579" s="92"/>
    </row>
    <row r="580" spans="1:116" s="93" customFormat="1" ht="45">
      <c r="A580" s="11">
        <v>17</v>
      </c>
      <c r="B580" s="10">
        <v>4</v>
      </c>
      <c r="C580" s="66" t="s">
        <v>1076</v>
      </c>
      <c r="D580" s="45" t="s">
        <v>1077</v>
      </c>
      <c r="E580" s="67">
        <v>4200</v>
      </c>
      <c r="F580" s="66">
        <v>0</v>
      </c>
      <c r="G580" s="66">
        <v>0</v>
      </c>
      <c r="H580" s="67">
        <v>4200</v>
      </c>
      <c r="I580" s="45" t="s">
        <v>1018</v>
      </c>
      <c r="J580" s="66"/>
      <c r="K580" s="66"/>
      <c r="L580" s="68"/>
      <c r="M580" s="68"/>
      <c r="N580" s="68"/>
      <c r="O580" s="69" t="s">
        <v>1078</v>
      </c>
      <c r="P580" s="50" t="s">
        <v>1079</v>
      </c>
      <c r="Q580" s="70"/>
      <c r="R580" s="70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  <c r="CD580" s="92"/>
      <c r="CE580" s="92"/>
      <c r="CF580" s="92"/>
      <c r="CG580" s="92"/>
      <c r="CH580" s="92"/>
      <c r="CI580" s="92"/>
      <c r="CJ580" s="92"/>
      <c r="CK580" s="92"/>
      <c r="CL580" s="92"/>
      <c r="CM580" s="92"/>
      <c r="CN580" s="92"/>
      <c r="CO580" s="92"/>
      <c r="CP580" s="92"/>
      <c r="CQ580" s="92"/>
      <c r="CR580" s="92"/>
      <c r="CS580" s="92"/>
      <c r="CT580" s="92"/>
      <c r="CU580" s="92"/>
      <c r="CV580" s="92"/>
      <c r="CW580" s="92"/>
      <c r="CX580" s="92"/>
      <c r="CY580" s="92"/>
      <c r="CZ580" s="92"/>
      <c r="DA580" s="92"/>
      <c r="DB580" s="92"/>
      <c r="DC580" s="92"/>
      <c r="DD580" s="92"/>
      <c r="DE580" s="92"/>
      <c r="DF580" s="92"/>
      <c r="DG580" s="92"/>
      <c r="DH580" s="92"/>
      <c r="DI580" s="92"/>
      <c r="DJ580" s="92"/>
      <c r="DK580" s="92"/>
      <c r="DL580" s="92"/>
    </row>
    <row r="581" spans="1:116" s="93" customFormat="1" ht="45">
      <c r="A581" s="11">
        <v>18</v>
      </c>
      <c r="B581" s="10">
        <v>5</v>
      </c>
      <c r="C581" s="66" t="s">
        <v>1080</v>
      </c>
      <c r="D581" s="45" t="s">
        <v>1077</v>
      </c>
      <c r="E581" s="67">
        <v>6200</v>
      </c>
      <c r="F581" s="66">
        <v>0</v>
      </c>
      <c r="G581" s="66">
        <v>0</v>
      </c>
      <c r="H581" s="66">
        <v>6200</v>
      </c>
      <c r="I581" s="45" t="s">
        <v>1018</v>
      </c>
      <c r="J581" s="66"/>
      <c r="K581" s="71"/>
      <c r="L581" s="66"/>
      <c r="M581" s="71"/>
      <c r="N581" s="66"/>
      <c r="O581" s="69" t="s">
        <v>1081</v>
      </c>
      <c r="P581" s="51" t="s">
        <v>1082</v>
      </c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2"/>
      <c r="CQ581" s="92"/>
      <c r="CR581" s="92"/>
      <c r="CS581" s="92"/>
      <c r="CT581" s="92"/>
      <c r="CU581" s="92"/>
      <c r="CV581" s="92"/>
      <c r="CW581" s="92"/>
      <c r="CX581" s="92"/>
      <c r="CY581" s="92"/>
      <c r="CZ581" s="92"/>
      <c r="DA581" s="92"/>
      <c r="DB581" s="92"/>
      <c r="DC581" s="92"/>
      <c r="DD581" s="92"/>
      <c r="DE581" s="92"/>
      <c r="DF581" s="92"/>
      <c r="DG581" s="92"/>
      <c r="DH581" s="92"/>
      <c r="DI581" s="92"/>
      <c r="DJ581" s="92"/>
      <c r="DK581" s="92"/>
      <c r="DL581" s="92"/>
    </row>
    <row r="582" spans="1:116" s="93" customFormat="1" ht="33.75">
      <c r="A582" s="11">
        <v>19</v>
      </c>
      <c r="B582" s="10">
        <v>6</v>
      </c>
      <c r="C582" s="93" t="s">
        <v>1083</v>
      </c>
      <c r="D582" s="10" t="s">
        <v>1084</v>
      </c>
      <c r="E582" s="109">
        <v>8200</v>
      </c>
      <c r="F582" s="93">
        <v>0</v>
      </c>
      <c r="G582" s="93">
        <v>0</v>
      </c>
      <c r="H582" s="109">
        <v>8200</v>
      </c>
      <c r="I582" s="10" t="s">
        <v>1018</v>
      </c>
      <c r="K582" s="110"/>
      <c r="M582" s="111"/>
      <c r="N582" s="95"/>
      <c r="O582" s="72" t="s">
        <v>1085</v>
      </c>
      <c r="P582" s="26" t="s">
        <v>1086</v>
      </c>
      <c r="Q582" s="95"/>
      <c r="R582" s="95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2"/>
      <c r="CQ582" s="92"/>
      <c r="CR582" s="92"/>
      <c r="CS582" s="92"/>
      <c r="CT582" s="92"/>
      <c r="CU582" s="92"/>
      <c r="CV582" s="92"/>
      <c r="CW582" s="92"/>
      <c r="CX582" s="92"/>
      <c r="CY582" s="92"/>
      <c r="CZ582" s="92"/>
      <c r="DA582" s="92"/>
      <c r="DB582" s="92"/>
      <c r="DC582" s="92"/>
      <c r="DD582" s="92"/>
      <c r="DE582" s="92"/>
      <c r="DF582" s="92"/>
      <c r="DG582" s="92"/>
      <c r="DH582" s="92"/>
      <c r="DI582" s="92"/>
      <c r="DJ582" s="92"/>
      <c r="DK582" s="92"/>
      <c r="DL582" s="92"/>
    </row>
    <row r="583" spans="1:116" s="93" customFormat="1" ht="33.75">
      <c r="A583" s="11">
        <v>20</v>
      </c>
      <c r="B583" s="10">
        <v>7</v>
      </c>
      <c r="C583" s="93" t="s">
        <v>1087</v>
      </c>
      <c r="D583" s="10" t="s">
        <v>1088</v>
      </c>
      <c r="E583" s="109">
        <v>8200</v>
      </c>
      <c r="F583" s="109">
        <v>0</v>
      </c>
      <c r="G583" s="109">
        <v>0</v>
      </c>
      <c r="H583" s="109">
        <v>8200</v>
      </c>
      <c r="I583" s="10" t="s">
        <v>1018</v>
      </c>
      <c r="L583" s="112"/>
      <c r="M583" s="113"/>
      <c r="N583" s="113"/>
      <c r="O583" s="72" t="s">
        <v>1089</v>
      </c>
      <c r="P583" s="26" t="s">
        <v>1086</v>
      </c>
      <c r="Q583" s="113"/>
      <c r="R583" s="113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  <c r="CY583" s="92"/>
      <c r="CZ583" s="92"/>
      <c r="DA583" s="92"/>
      <c r="DB583" s="92"/>
      <c r="DC583" s="92"/>
      <c r="DD583" s="92"/>
      <c r="DE583" s="92"/>
      <c r="DF583" s="92"/>
      <c r="DG583" s="92"/>
      <c r="DH583" s="92"/>
      <c r="DI583" s="92"/>
      <c r="DJ583" s="92"/>
      <c r="DK583" s="92"/>
      <c r="DL583" s="92"/>
    </row>
    <row r="584" spans="1:116" s="93" customFormat="1" ht="33.75">
      <c r="A584" s="11">
        <v>21</v>
      </c>
      <c r="B584" s="10">
        <v>8</v>
      </c>
      <c r="C584" s="93" t="s">
        <v>1090</v>
      </c>
      <c r="D584" s="10" t="s">
        <v>1091</v>
      </c>
      <c r="E584" s="109">
        <v>7200</v>
      </c>
      <c r="F584" s="109">
        <v>0</v>
      </c>
      <c r="G584" s="109">
        <v>0</v>
      </c>
      <c r="H584" s="109">
        <v>7200</v>
      </c>
      <c r="I584" s="10" t="s">
        <v>1018</v>
      </c>
      <c r="M584" s="95"/>
      <c r="N584" s="95"/>
      <c r="O584" s="72" t="s">
        <v>1092</v>
      </c>
      <c r="P584" s="26" t="s">
        <v>1093</v>
      </c>
      <c r="Q584" s="95"/>
      <c r="R584" s="95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  <c r="CY584" s="92"/>
      <c r="CZ584" s="92"/>
      <c r="DA584" s="92"/>
      <c r="DB584" s="92"/>
      <c r="DC584" s="92"/>
      <c r="DD584" s="92"/>
      <c r="DE584" s="92"/>
      <c r="DF584" s="92"/>
      <c r="DG584" s="92"/>
      <c r="DH584" s="92"/>
      <c r="DI584" s="92"/>
      <c r="DJ584" s="92"/>
      <c r="DK584" s="92"/>
      <c r="DL584" s="92"/>
    </row>
    <row r="585" spans="1:116" s="93" customFormat="1" ht="33.75">
      <c r="A585" s="11">
        <v>22</v>
      </c>
      <c r="B585" s="10">
        <v>9</v>
      </c>
      <c r="C585" s="93" t="s">
        <v>1094</v>
      </c>
      <c r="D585" s="10" t="s">
        <v>1095</v>
      </c>
      <c r="E585" s="109">
        <v>7200</v>
      </c>
      <c r="F585" s="109">
        <v>0</v>
      </c>
      <c r="G585" s="109">
        <v>0</v>
      </c>
      <c r="H585" s="109">
        <v>7200</v>
      </c>
      <c r="I585" s="10" t="s">
        <v>1018</v>
      </c>
      <c r="M585" s="95"/>
      <c r="N585" s="95"/>
      <c r="O585" s="72" t="s">
        <v>1096</v>
      </c>
      <c r="P585" s="26" t="s">
        <v>1097</v>
      </c>
      <c r="Q585" s="95"/>
      <c r="R585" s="95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  <c r="CQ585" s="92"/>
      <c r="CR585" s="92"/>
      <c r="CS585" s="92"/>
      <c r="CT585" s="92"/>
      <c r="CU585" s="92"/>
      <c r="CV585" s="92"/>
      <c r="CW585" s="92"/>
      <c r="CX585" s="92"/>
      <c r="CY585" s="92"/>
      <c r="CZ585" s="92"/>
      <c r="DA585" s="92"/>
      <c r="DB585" s="92"/>
      <c r="DC585" s="92"/>
      <c r="DD585" s="92"/>
      <c r="DE585" s="92"/>
      <c r="DF585" s="92"/>
      <c r="DG585" s="92"/>
      <c r="DH585" s="92"/>
      <c r="DI585" s="92"/>
      <c r="DJ585" s="92"/>
      <c r="DK585" s="92"/>
      <c r="DL585" s="92"/>
    </row>
    <row r="586" spans="1:116" s="93" customFormat="1" ht="33.75">
      <c r="A586" s="11">
        <v>23</v>
      </c>
      <c r="B586" s="10">
        <v>10</v>
      </c>
      <c r="C586" s="114" t="s">
        <v>1098</v>
      </c>
      <c r="D586" s="72" t="s">
        <v>1099</v>
      </c>
      <c r="E586" s="115">
        <v>6000</v>
      </c>
      <c r="F586" s="115">
        <v>0</v>
      </c>
      <c r="G586" s="115">
        <v>0</v>
      </c>
      <c r="H586" s="115">
        <v>6000</v>
      </c>
      <c r="I586" s="72" t="s">
        <v>1018</v>
      </c>
      <c r="J586" s="114"/>
      <c r="K586" s="114"/>
      <c r="L586" s="114"/>
      <c r="M586" s="116"/>
      <c r="N586" s="116"/>
      <c r="O586" s="72" t="s">
        <v>1100</v>
      </c>
      <c r="P586" s="52" t="s">
        <v>1101</v>
      </c>
      <c r="Q586" s="116"/>
      <c r="R586" s="116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  <c r="CD586" s="92"/>
      <c r="CE586" s="92"/>
      <c r="CF586" s="92"/>
      <c r="CG586" s="92"/>
      <c r="CH586" s="92"/>
      <c r="CI586" s="92"/>
      <c r="CJ586" s="92"/>
      <c r="CK586" s="92"/>
      <c r="CL586" s="92"/>
      <c r="CM586" s="92"/>
      <c r="CN586" s="92"/>
      <c r="CO586" s="92"/>
      <c r="CP586" s="92"/>
      <c r="CQ586" s="92"/>
      <c r="CR586" s="92"/>
      <c r="CS586" s="92"/>
      <c r="CT586" s="92"/>
      <c r="CU586" s="92"/>
      <c r="CV586" s="92"/>
      <c r="CW586" s="92"/>
      <c r="CX586" s="92"/>
      <c r="CY586" s="92"/>
      <c r="CZ586" s="92"/>
      <c r="DA586" s="92"/>
      <c r="DB586" s="92"/>
      <c r="DC586" s="92"/>
      <c r="DD586" s="92"/>
      <c r="DE586" s="92"/>
      <c r="DF586" s="92"/>
      <c r="DG586" s="92"/>
      <c r="DH586" s="92"/>
      <c r="DI586" s="92"/>
      <c r="DJ586" s="92"/>
      <c r="DK586" s="92"/>
      <c r="DL586" s="92"/>
    </row>
    <row r="587" spans="1:18" s="98" customFormat="1" ht="42.75" customHeight="1">
      <c r="A587" s="11">
        <v>24</v>
      </c>
      <c r="B587" s="10">
        <v>11</v>
      </c>
      <c r="C587" s="93" t="s">
        <v>1102</v>
      </c>
      <c r="D587" s="10" t="s">
        <v>1103</v>
      </c>
      <c r="E587" s="109">
        <v>5200</v>
      </c>
      <c r="F587" s="93">
        <v>0</v>
      </c>
      <c r="G587" s="93">
        <v>0</v>
      </c>
      <c r="H587" s="109">
        <v>5200</v>
      </c>
      <c r="I587" s="10" t="s">
        <v>1018</v>
      </c>
      <c r="J587" s="93"/>
      <c r="K587" s="93"/>
      <c r="L587" s="93"/>
      <c r="M587" s="95"/>
      <c r="N587" s="95"/>
      <c r="O587" s="10" t="s">
        <v>1104</v>
      </c>
      <c r="P587" s="26" t="s">
        <v>1105</v>
      </c>
      <c r="Q587" s="95"/>
      <c r="R587" s="95"/>
    </row>
    <row r="588" spans="1:18" s="98" customFormat="1" ht="42.75" customHeight="1">
      <c r="A588" s="11">
        <v>25</v>
      </c>
      <c r="B588" s="10">
        <v>12</v>
      </c>
      <c r="C588" s="93" t="s">
        <v>1106</v>
      </c>
      <c r="D588" s="10" t="s">
        <v>1107</v>
      </c>
      <c r="E588" s="109">
        <v>12742</v>
      </c>
      <c r="F588" s="93">
        <v>0</v>
      </c>
      <c r="G588" s="93">
        <v>0</v>
      </c>
      <c r="H588" s="109">
        <v>12742</v>
      </c>
      <c r="I588" s="10" t="s">
        <v>1018</v>
      </c>
      <c r="J588" s="93"/>
      <c r="K588" s="93"/>
      <c r="L588" s="93"/>
      <c r="M588" s="93"/>
      <c r="N588" s="93"/>
      <c r="O588" s="10" t="s">
        <v>1108</v>
      </c>
      <c r="P588" s="26" t="s">
        <v>1109</v>
      </c>
      <c r="Q588" s="93"/>
      <c r="R588" s="93"/>
    </row>
    <row r="589" spans="1:18" s="98" customFormat="1" ht="42.75" customHeight="1">
      <c r="A589" s="11">
        <v>26</v>
      </c>
      <c r="B589" s="10">
        <v>13</v>
      </c>
      <c r="C589" s="93" t="s">
        <v>1106</v>
      </c>
      <c r="D589" s="10" t="s">
        <v>1107</v>
      </c>
      <c r="E589" s="109">
        <v>15425</v>
      </c>
      <c r="F589" s="93">
        <v>0</v>
      </c>
      <c r="G589" s="93">
        <v>0</v>
      </c>
      <c r="H589" s="109">
        <v>15425</v>
      </c>
      <c r="I589" s="10" t="s">
        <v>1018</v>
      </c>
      <c r="J589" s="93"/>
      <c r="K589" s="93"/>
      <c r="L589" s="93"/>
      <c r="M589" s="93"/>
      <c r="N589" s="93"/>
      <c r="O589" s="10" t="s">
        <v>1110</v>
      </c>
      <c r="P589" s="26" t="s">
        <v>1111</v>
      </c>
      <c r="Q589" s="93"/>
      <c r="R589" s="93"/>
    </row>
    <row r="590" spans="1:18" s="98" customFormat="1" ht="42.75" customHeight="1">
      <c r="A590" s="11">
        <v>27</v>
      </c>
      <c r="B590" s="10">
        <v>14</v>
      </c>
      <c r="C590" s="93" t="s">
        <v>1106</v>
      </c>
      <c r="D590" s="10" t="s">
        <v>1107</v>
      </c>
      <c r="E590" s="109">
        <v>14706</v>
      </c>
      <c r="F590" s="109">
        <v>0</v>
      </c>
      <c r="G590" s="109">
        <v>0</v>
      </c>
      <c r="H590" s="109">
        <v>14706</v>
      </c>
      <c r="I590" s="10" t="s">
        <v>1018</v>
      </c>
      <c r="J590" s="93"/>
      <c r="K590" s="93"/>
      <c r="L590" s="93"/>
      <c r="M590" s="93"/>
      <c r="N590" s="93"/>
      <c r="O590" s="10" t="s">
        <v>1112</v>
      </c>
      <c r="P590" s="26" t="s">
        <v>1113</v>
      </c>
      <c r="Q590" s="93"/>
      <c r="R590" s="93"/>
    </row>
    <row r="591" spans="1:18" s="98" customFormat="1" ht="42.75" customHeight="1">
      <c r="A591" s="11">
        <v>28</v>
      </c>
      <c r="B591" s="10">
        <v>15</v>
      </c>
      <c r="C591" s="93" t="s">
        <v>1114</v>
      </c>
      <c r="D591" s="10" t="s">
        <v>1107</v>
      </c>
      <c r="E591" s="109">
        <v>5932</v>
      </c>
      <c r="F591" s="109"/>
      <c r="G591" s="109"/>
      <c r="H591" s="109">
        <v>5932</v>
      </c>
      <c r="I591" s="10" t="s">
        <v>1018</v>
      </c>
      <c r="J591" s="93"/>
      <c r="K591" s="93"/>
      <c r="L591" s="93"/>
      <c r="M591" s="93"/>
      <c r="N591" s="93"/>
      <c r="O591" s="10" t="s">
        <v>1115</v>
      </c>
      <c r="P591" s="26" t="s">
        <v>1113</v>
      </c>
      <c r="Q591" s="93"/>
      <c r="R591" s="93"/>
    </row>
    <row r="592" spans="1:18" s="98" customFormat="1" ht="42.75" customHeight="1">
      <c r="A592" s="11">
        <v>29</v>
      </c>
      <c r="B592" s="10">
        <v>16</v>
      </c>
      <c r="C592" s="93" t="s">
        <v>1116</v>
      </c>
      <c r="D592" s="10" t="s">
        <v>1117</v>
      </c>
      <c r="E592" s="109">
        <v>9575</v>
      </c>
      <c r="F592" s="93"/>
      <c r="G592" s="93"/>
      <c r="H592" s="109">
        <v>9575</v>
      </c>
      <c r="I592" s="10" t="s">
        <v>1018</v>
      </c>
      <c r="J592" s="93"/>
      <c r="K592" s="93"/>
      <c r="L592" s="93"/>
      <c r="M592" s="93"/>
      <c r="N592" s="93"/>
      <c r="O592" s="10" t="s">
        <v>1962</v>
      </c>
      <c r="P592" s="26" t="s">
        <v>1963</v>
      </c>
      <c r="Q592" s="93"/>
      <c r="R592" s="93"/>
    </row>
    <row r="593" spans="1:18" s="73" customFormat="1" ht="42.75" customHeight="1">
      <c r="A593" s="11">
        <v>30</v>
      </c>
      <c r="B593" s="10">
        <v>17</v>
      </c>
      <c r="C593" s="93" t="s">
        <v>1964</v>
      </c>
      <c r="D593" s="10" t="s">
        <v>1088</v>
      </c>
      <c r="E593" s="109">
        <v>9700</v>
      </c>
      <c r="F593" s="93"/>
      <c r="G593" s="93"/>
      <c r="H593" s="109">
        <v>9700</v>
      </c>
      <c r="I593" s="10" t="s">
        <v>1018</v>
      </c>
      <c r="J593" s="93"/>
      <c r="K593" s="93"/>
      <c r="L593" s="93"/>
      <c r="M593" s="93"/>
      <c r="N593" s="93"/>
      <c r="O593" s="10" t="s">
        <v>1965</v>
      </c>
      <c r="P593" s="52" t="s">
        <v>1966</v>
      </c>
      <c r="Q593" s="93"/>
      <c r="R593" s="93"/>
    </row>
    <row r="594" spans="1:18" s="98" customFormat="1" ht="42.75" customHeight="1">
      <c r="A594" s="11">
        <v>31</v>
      </c>
      <c r="B594" s="10">
        <v>18</v>
      </c>
      <c r="C594" s="93" t="s">
        <v>1967</v>
      </c>
      <c r="D594" s="10" t="s">
        <v>1103</v>
      </c>
      <c r="E594" s="109">
        <v>7200</v>
      </c>
      <c r="F594" s="93"/>
      <c r="G594" s="93"/>
      <c r="H594" s="109">
        <v>7200</v>
      </c>
      <c r="I594" s="10" t="s">
        <v>1018</v>
      </c>
      <c r="J594" s="93"/>
      <c r="K594" s="93"/>
      <c r="L594" s="93"/>
      <c r="M594" s="93"/>
      <c r="N594" s="93"/>
      <c r="O594" s="10" t="s">
        <v>1968</v>
      </c>
      <c r="P594" s="52" t="s">
        <v>1969</v>
      </c>
      <c r="Q594" s="93"/>
      <c r="R594" s="93"/>
    </row>
    <row r="595" spans="1:18" s="98" customFormat="1" ht="42.75" customHeight="1">
      <c r="A595" s="11">
        <v>32</v>
      </c>
      <c r="B595" s="10">
        <v>19</v>
      </c>
      <c r="C595" s="93" t="s">
        <v>1970</v>
      </c>
      <c r="D595" s="10" t="s">
        <v>1103</v>
      </c>
      <c r="E595" s="109">
        <v>2200</v>
      </c>
      <c r="F595" s="93"/>
      <c r="G595" s="93"/>
      <c r="H595" s="109">
        <v>2200</v>
      </c>
      <c r="I595" s="10" t="s">
        <v>1018</v>
      </c>
      <c r="J595" s="93"/>
      <c r="K595" s="93"/>
      <c r="L595" s="93"/>
      <c r="M595" s="93"/>
      <c r="N595" s="93"/>
      <c r="O595" s="10" t="s">
        <v>1971</v>
      </c>
      <c r="P595" s="52" t="s">
        <v>1972</v>
      </c>
      <c r="Q595" s="93"/>
      <c r="R595" s="93"/>
    </row>
    <row r="596" spans="1:18" s="98" customFormat="1" ht="42.75" customHeight="1">
      <c r="A596" s="11">
        <v>33</v>
      </c>
      <c r="B596" s="10">
        <v>20</v>
      </c>
      <c r="C596" s="93" t="s">
        <v>1973</v>
      </c>
      <c r="D596" s="10" t="s">
        <v>1091</v>
      </c>
      <c r="E596" s="109">
        <v>15999</v>
      </c>
      <c r="F596" s="93"/>
      <c r="G596" s="93"/>
      <c r="H596" s="109">
        <v>15999</v>
      </c>
      <c r="I596" s="10" t="s">
        <v>1018</v>
      </c>
      <c r="J596" s="93"/>
      <c r="K596" s="93"/>
      <c r="L596" s="93"/>
      <c r="M596" s="93"/>
      <c r="N596" s="93"/>
      <c r="O596" s="10" t="s">
        <v>1974</v>
      </c>
      <c r="P596" s="52" t="s">
        <v>1975</v>
      </c>
      <c r="Q596" s="93"/>
      <c r="R596" s="93"/>
    </row>
    <row r="597" spans="1:18" s="98" customFormat="1" ht="42.75" customHeight="1">
      <c r="A597" s="11">
        <v>34</v>
      </c>
      <c r="B597" s="10">
        <v>21</v>
      </c>
      <c r="C597" s="93" t="s">
        <v>1976</v>
      </c>
      <c r="D597" s="10" t="s">
        <v>1977</v>
      </c>
      <c r="E597" s="109">
        <v>5625</v>
      </c>
      <c r="F597" s="93"/>
      <c r="G597" s="93"/>
      <c r="H597" s="109">
        <v>5625</v>
      </c>
      <c r="I597" s="10" t="s">
        <v>1018</v>
      </c>
      <c r="J597" s="93"/>
      <c r="K597" s="93"/>
      <c r="L597" s="93"/>
      <c r="M597" s="93"/>
      <c r="N597" s="93"/>
      <c r="O597" s="10" t="s">
        <v>1978</v>
      </c>
      <c r="P597" s="52" t="s">
        <v>1979</v>
      </c>
      <c r="Q597" s="93"/>
      <c r="R597" s="93"/>
    </row>
    <row r="598" spans="1:18" s="98" customFormat="1" ht="42.75" customHeight="1">
      <c r="A598" s="11">
        <v>35</v>
      </c>
      <c r="B598" s="10">
        <v>22</v>
      </c>
      <c r="C598" s="93" t="s">
        <v>1980</v>
      </c>
      <c r="D598" s="10" t="s">
        <v>1981</v>
      </c>
      <c r="E598" s="109">
        <v>10000</v>
      </c>
      <c r="F598" s="93"/>
      <c r="G598" s="93"/>
      <c r="H598" s="109">
        <v>10000</v>
      </c>
      <c r="I598" s="10" t="s">
        <v>1018</v>
      </c>
      <c r="J598" s="93"/>
      <c r="K598" s="93"/>
      <c r="L598" s="93"/>
      <c r="M598" s="93"/>
      <c r="N598" s="93"/>
      <c r="O598" s="10" t="s">
        <v>1982</v>
      </c>
      <c r="P598" s="52" t="s">
        <v>1983</v>
      </c>
      <c r="Q598" s="93"/>
      <c r="R598" s="93"/>
    </row>
    <row r="599" spans="1:18" s="98" customFormat="1" ht="42.75" customHeight="1">
      <c r="A599" s="11">
        <v>36</v>
      </c>
      <c r="B599" s="10">
        <v>23</v>
      </c>
      <c r="C599" s="93" t="s">
        <v>1094</v>
      </c>
      <c r="D599" s="10" t="s">
        <v>1095</v>
      </c>
      <c r="E599" s="109">
        <v>13000</v>
      </c>
      <c r="F599" s="109"/>
      <c r="G599" s="109"/>
      <c r="H599" s="109">
        <v>13000</v>
      </c>
      <c r="I599" s="10" t="s">
        <v>1018</v>
      </c>
      <c r="J599" s="93"/>
      <c r="K599" s="93"/>
      <c r="L599" s="93"/>
      <c r="M599" s="93"/>
      <c r="N599" s="93"/>
      <c r="O599" s="10" t="s">
        <v>1984</v>
      </c>
      <c r="P599" s="52" t="s">
        <v>1983</v>
      </c>
      <c r="Q599" s="93"/>
      <c r="R599" s="93"/>
    </row>
    <row r="600" spans="1:18" s="98" customFormat="1" ht="42.75" customHeight="1">
      <c r="A600" s="11">
        <v>37</v>
      </c>
      <c r="B600" s="10">
        <v>24</v>
      </c>
      <c r="C600" s="93" t="s">
        <v>1985</v>
      </c>
      <c r="D600" s="10" t="s">
        <v>1103</v>
      </c>
      <c r="E600" s="109">
        <v>4050</v>
      </c>
      <c r="F600" s="109"/>
      <c r="G600" s="109"/>
      <c r="H600" s="109">
        <v>4050</v>
      </c>
      <c r="I600" s="10" t="s">
        <v>1018</v>
      </c>
      <c r="J600" s="93"/>
      <c r="K600" s="93"/>
      <c r="L600" s="93"/>
      <c r="M600" s="93"/>
      <c r="N600" s="93"/>
      <c r="O600" s="10" t="s">
        <v>1986</v>
      </c>
      <c r="P600" s="52" t="s">
        <v>1987</v>
      </c>
      <c r="Q600" s="93"/>
      <c r="R600" s="93"/>
    </row>
    <row r="601" spans="1:18" s="98" customFormat="1" ht="42.75" customHeight="1">
      <c r="A601" s="11">
        <v>38</v>
      </c>
      <c r="B601" s="10">
        <v>25</v>
      </c>
      <c r="C601" s="93" t="s">
        <v>1988</v>
      </c>
      <c r="D601" s="10" t="s">
        <v>1989</v>
      </c>
      <c r="E601" s="109">
        <v>7170</v>
      </c>
      <c r="F601" s="109"/>
      <c r="G601" s="109"/>
      <c r="H601" s="109">
        <v>7170</v>
      </c>
      <c r="I601" s="10" t="s">
        <v>1018</v>
      </c>
      <c r="J601" s="93"/>
      <c r="K601" s="93"/>
      <c r="L601" s="93"/>
      <c r="M601" s="93"/>
      <c r="N601" s="93"/>
      <c r="O601" s="10" t="s">
        <v>1990</v>
      </c>
      <c r="P601" s="52" t="s">
        <v>1991</v>
      </c>
      <c r="Q601" s="93"/>
      <c r="R601" s="93"/>
    </row>
    <row r="602" spans="1:18" s="98" customFormat="1" ht="42.75" customHeight="1">
      <c r="A602" s="11">
        <v>39</v>
      </c>
      <c r="B602" s="10">
        <v>26</v>
      </c>
      <c r="C602" s="93" t="s">
        <v>1992</v>
      </c>
      <c r="D602" s="10" t="s">
        <v>1993</v>
      </c>
      <c r="E602" s="109">
        <v>8000</v>
      </c>
      <c r="F602" s="109"/>
      <c r="G602" s="109"/>
      <c r="H602" s="109">
        <v>8000</v>
      </c>
      <c r="I602" s="10" t="s">
        <v>1018</v>
      </c>
      <c r="J602" s="93"/>
      <c r="K602" s="93"/>
      <c r="L602" s="93"/>
      <c r="M602" s="93"/>
      <c r="N602" s="93"/>
      <c r="O602" s="10" t="s">
        <v>1994</v>
      </c>
      <c r="P602" s="52" t="s">
        <v>1991</v>
      </c>
      <c r="Q602" s="93"/>
      <c r="R602" s="93"/>
    </row>
    <row r="603" spans="1:18" s="98" customFormat="1" ht="42.75" customHeight="1">
      <c r="A603" s="11">
        <v>40</v>
      </c>
      <c r="B603" s="10">
        <v>27</v>
      </c>
      <c r="C603" s="93" t="s">
        <v>1995</v>
      </c>
      <c r="D603" s="10" t="s">
        <v>1996</v>
      </c>
      <c r="E603" s="109">
        <v>5903</v>
      </c>
      <c r="F603" s="109">
        <v>5903</v>
      </c>
      <c r="G603" s="109"/>
      <c r="H603" s="109"/>
      <c r="I603" s="10"/>
      <c r="J603" s="93"/>
      <c r="K603" s="93"/>
      <c r="L603" s="93"/>
      <c r="M603" s="93"/>
      <c r="N603" s="93"/>
      <c r="O603" s="10" t="s">
        <v>1997</v>
      </c>
      <c r="P603" s="52" t="s">
        <v>1998</v>
      </c>
      <c r="Q603" s="93"/>
      <c r="R603" s="93"/>
    </row>
    <row r="604" spans="1:18" s="74" customFormat="1" ht="75.75" customHeight="1">
      <c r="A604" s="11">
        <v>41</v>
      </c>
      <c r="B604" s="10">
        <v>28</v>
      </c>
      <c r="C604" s="93" t="s">
        <v>1999</v>
      </c>
      <c r="D604" s="10" t="s">
        <v>1989</v>
      </c>
      <c r="E604" s="109">
        <v>407</v>
      </c>
      <c r="F604" s="109"/>
      <c r="G604" s="109"/>
      <c r="H604" s="109">
        <v>407</v>
      </c>
      <c r="I604" s="10" t="s">
        <v>1018</v>
      </c>
      <c r="J604" s="93"/>
      <c r="K604" s="93"/>
      <c r="L604" s="93"/>
      <c r="M604" s="93"/>
      <c r="N604" s="93"/>
      <c r="O604" s="10" t="s">
        <v>2000</v>
      </c>
      <c r="P604" s="52" t="s">
        <v>2001</v>
      </c>
      <c r="Q604" s="93"/>
      <c r="R604" s="93"/>
    </row>
    <row r="605" spans="1:18" s="75" customFormat="1" ht="73.5" customHeight="1">
      <c r="A605" s="11">
        <v>42</v>
      </c>
      <c r="B605" s="10">
        <v>29</v>
      </c>
      <c r="C605" s="93" t="s">
        <v>2002</v>
      </c>
      <c r="D605" s="10" t="s">
        <v>1084</v>
      </c>
      <c r="E605" s="109">
        <v>52685</v>
      </c>
      <c r="F605" s="109"/>
      <c r="G605" s="109"/>
      <c r="H605" s="109">
        <v>52685</v>
      </c>
      <c r="I605" s="10" t="s">
        <v>1018</v>
      </c>
      <c r="J605" s="93"/>
      <c r="K605" s="93"/>
      <c r="L605" s="93"/>
      <c r="M605" s="93"/>
      <c r="N605" s="93"/>
      <c r="O605" s="10" t="s">
        <v>2003</v>
      </c>
      <c r="P605" s="52" t="s">
        <v>1174</v>
      </c>
      <c r="Q605" s="93"/>
      <c r="R605" s="93"/>
    </row>
    <row r="606" spans="1:18" s="75" customFormat="1" ht="73.5" customHeight="1">
      <c r="A606" s="11">
        <v>43</v>
      </c>
      <c r="B606" s="10">
        <v>30</v>
      </c>
      <c r="C606" s="93" t="s">
        <v>1175</v>
      </c>
      <c r="D606" s="10" t="s">
        <v>1176</v>
      </c>
      <c r="E606" s="109">
        <v>1794</v>
      </c>
      <c r="F606" s="109"/>
      <c r="G606" s="109"/>
      <c r="H606" s="109">
        <v>1794</v>
      </c>
      <c r="I606" s="10" t="s">
        <v>1018</v>
      </c>
      <c r="J606" s="93"/>
      <c r="K606" s="93"/>
      <c r="L606" s="93"/>
      <c r="M606" s="93"/>
      <c r="N606" s="93"/>
      <c r="O606" s="10" t="s">
        <v>1177</v>
      </c>
      <c r="P606" s="52" t="s">
        <v>1178</v>
      </c>
      <c r="Q606" s="93"/>
      <c r="R606" s="93"/>
    </row>
    <row r="607" spans="1:18" s="75" customFormat="1" ht="73.5" customHeight="1">
      <c r="A607" s="11">
        <v>44</v>
      </c>
      <c r="B607" s="10">
        <v>31</v>
      </c>
      <c r="C607" s="93" t="s">
        <v>1179</v>
      </c>
      <c r="D607" s="10" t="s">
        <v>1180</v>
      </c>
      <c r="E607" s="109">
        <v>5200</v>
      </c>
      <c r="F607" s="109"/>
      <c r="G607" s="109"/>
      <c r="H607" s="109">
        <v>5200</v>
      </c>
      <c r="I607" s="10" t="s">
        <v>1018</v>
      </c>
      <c r="J607" s="93"/>
      <c r="K607" s="93"/>
      <c r="L607" s="93"/>
      <c r="M607" s="93"/>
      <c r="N607" s="93"/>
      <c r="O607" s="10" t="s">
        <v>1181</v>
      </c>
      <c r="P607" s="52" t="s">
        <v>1182</v>
      </c>
      <c r="Q607" s="93"/>
      <c r="R607" s="93"/>
    </row>
    <row r="608" spans="1:18" s="75" customFormat="1" ht="73.5" customHeight="1">
      <c r="A608" s="11">
        <v>45</v>
      </c>
      <c r="B608" s="10">
        <v>32</v>
      </c>
      <c r="C608" s="93" t="s">
        <v>1183</v>
      </c>
      <c r="D608" s="10" t="s">
        <v>1180</v>
      </c>
      <c r="E608" s="109">
        <v>3650</v>
      </c>
      <c r="F608" s="109"/>
      <c r="G608" s="109"/>
      <c r="H608" s="109">
        <v>3650</v>
      </c>
      <c r="I608" s="10" t="s">
        <v>1018</v>
      </c>
      <c r="J608" s="93"/>
      <c r="K608" s="93"/>
      <c r="L608" s="93"/>
      <c r="M608" s="93"/>
      <c r="N608" s="93"/>
      <c r="O608" s="10" t="s">
        <v>1184</v>
      </c>
      <c r="P608" s="52" t="s">
        <v>1185</v>
      </c>
      <c r="Q608" s="93"/>
      <c r="R608" s="93"/>
    </row>
    <row r="609" spans="1:18" s="75" customFormat="1" ht="73.5" customHeight="1">
      <c r="A609" s="11">
        <v>46</v>
      </c>
      <c r="B609" s="10">
        <v>33</v>
      </c>
      <c r="C609" s="93" t="s">
        <v>1186</v>
      </c>
      <c r="D609" s="10" t="s">
        <v>1187</v>
      </c>
      <c r="E609" s="109">
        <v>13000</v>
      </c>
      <c r="F609" s="109"/>
      <c r="G609" s="109"/>
      <c r="H609" s="109">
        <v>13000</v>
      </c>
      <c r="I609" s="10" t="s">
        <v>1018</v>
      </c>
      <c r="J609" s="93"/>
      <c r="K609" s="93"/>
      <c r="L609" s="93"/>
      <c r="M609" s="93"/>
      <c r="N609" s="93"/>
      <c r="O609" s="10" t="s">
        <v>1188</v>
      </c>
      <c r="P609" s="52" t="s">
        <v>1182</v>
      </c>
      <c r="Q609" s="93"/>
      <c r="R609" s="93"/>
    </row>
    <row r="610" spans="1:18" s="75" customFormat="1" ht="73.5" customHeight="1">
      <c r="A610" s="11">
        <v>47</v>
      </c>
      <c r="B610" s="10">
        <v>34</v>
      </c>
      <c r="C610" s="93" t="s">
        <v>1189</v>
      </c>
      <c r="D610" s="10" t="s">
        <v>1180</v>
      </c>
      <c r="E610" s="109">
        <v>4000</v>
      </c>
      <c r="F610" s="109"/>
      <c r="G610" s="109"/>
      <c r="H610" s="109">
        <v>4000</v>
      </c>
      <c r="I610" s="10" t="s">
        <v>1018</v>
      </c>
      <c r="J610" s="93"/>
      <c r="K610" s="93"/>
      <c r="L610" s="93"/>
      <c r="M610" s="93"/>
      <c r="N610" s="93"/>
      <c r="O610" s="10" t="s">
        <v>1190</v>
      </c>
      <c r="P610" s="52" t="s">
        <v>1182</v>
      </c>
      <c r="Q610" s="93"/>
      <c r="R610" s="93"/>
    </row>
    <row r="611" spans="1:18" s="75" customFormat="1" ht="73.5" customHeight="1">
      <c r="A611" s="11">
        <v>48</v>
      </c>
      <c r="B611" s="10">
        <v>35</v>
      </c>
      <c r="C611" s="93" t="s">
        <v>1191</v>
      </c>
      <c r="D611" s="10" t="s">
        <v>1192</v>
      </c>
      <c r="E611" s="109">
        <v>1955</v>
      </c>
      <c r="F611" s="109"/>
      <c r="G611" s="109"/>
      <c r="H611" s="109">
        <v>1955</v>
      </c>
      <c r="I611" s="10" t="s">
        <v>1018</v>
      </c>
      <c r="J611" s="93"/>
      <c r="K611" s="93"/>
      <c r="L611" s="93"/>
      <c r="M611" s="93"/>
      <c r="N611" s="93"/>
      <c r="O611" s="10" t="s">
        <v>1193</v>
      </c>
      <c r="P611" s="52" t="s">
        <v>1194</v>
      </c>
      <c r="Q611" s="93"/>
      <c r="R611" s="93"/>
    </row>
    <row r="612" spans="1:18" s="75" customFormat="1" ht="73.5" customHeight="1">
      <c r="A612" s="11">
        <v>49</v>
      </c>
      <c r="B612" s="10">
        <v>36</v>
      </c>
      <c r="C612" s="93" t="s">
        <v>1195</v>
      </c>
      <c r="D612" s="10" t="s">
        <v>1196</v>
      </c>
      <c r="E612" s="109">
        <v>10000</v>
      </c>
      <c r="F612" s="109"/>
      <c r="G612" s="109"/>
      <c r="H612" s="109">
        <v>10000</v>
      </c>
      <c r="I612" s="10" t="s">
        <v>1018</v>
      </c>
      <c r="J612" s="93"/>
      <c r="K612" s="93"/>
      <c r="L612" s="93"/>
      <c r="M612" s="93"/>
      <c r="N612" s="93"/>
      <c r="O612" s="10" t="s">
        <v>1197</v>
      </c>
      <c r="P612" s="52" t="s">
        <v>1198</v>
      </c>
      <c r="Q612" s="93"/>
      <c r="R612" s="93"/>
    </row>
    <row r="613" spans="1:18" s="75" customFormat="1" ht="73.5" customHeight="1">
      <c r="A613" s="11">
        <v>50</v>
      </c>
      <c r="B613" s="10">
        <v>37</v>
      </c>
      <c r="C613" s="93" t="s">
        <v>1199</v>
      </c>
      <c r="D613" s="10" t="s">
        <v>1200</v>
      </c>
      <c r="E613" s="109">
        <v>5200</v>
      </c>
      <c r="F613" s="109"/>
      <c r="G613" s="109"/>
      <c r="H613" s="109">
        <v>5200</v>
      </c>
      <c r="I613" s="10" t="s">
        <v>1018</v>
      </c>
      <c r="J613" s="93"/>
      <c r="K613" s="93"/>
      <c r="L613" s="93"/>
      <c r="M613" s="93"/>
      <c r="N613" s="93"/>
      <c r="O613" s="10" t="s">
        <v>1201</v>
      </c>
      <c r="P613" s="52" t="s">
        <v>1202</v>
      </c>
      <c r="Q613" s="93"/>
      <c r="R613" s="93"/>
    </row>
    <row r="614" spans="1:18" s="75" customFormat="1" ht="73.5" customHeight="1">
      <c r="A614" s="11">
        <v>51</v>
      </c>
      <c r="B614" s="10">
        <v>38</v>
      </c>
      <c r="C614" s="93" t="s">
        <v>1203</v>
      </c>
      <c r="D614" s="10" t="s">
        <v>1180</v>
      </c>
      <c r="E614" s="109">
        <v>2208</v>
      </c>
      <c r="F614" s="109"/>
      <c r="G614" s="109"/>
      <c r="H614" s="109">
        <v>2208</v>
      </c>
      <c r="I614" s="10" t="s">
        <v>1018</v>
      </c>
      <c r="J614" s="93"/>
      <c r="K614" s="93"/>
      <c r="L614" s="93"/>
      <c r="M614" s="93"/>
      <c r="N614" s="93"/>
      <c r="O614" s="10" t="s">
        <v>1204</v>
      </c>
      <c r="P614" s="52" t="s">
        <v>1205</v>
      </c>
      <c r="Q614" s="93"/>
      <c r="R614" s="93"/>
    </row>
    <row r="615" spans="1:18" s="75" customFormat="1" ht="73.5" customHeight="1">
      <c r="A615" s="11">
        <v>52</v>
      </c>
      <c r="B615" s="10">
        <v>39</v>
      </c>
      <c r="C615" s="93" t="s">
        <v>1206</v>
      </c>
      <c r="D615" s="10" t="s">
        <v>1196</v>
      </c>
      <c r="E615" s="109">
        <v>14500</v>
      </c>
      <c r="F615" s="109"/>
      <c r="G615" s="109"/>
      <c r="H615" s="109">
        <v>14500</v>
      </c>
      <c r="I615" s="10" t="s">
        <v>1018</v>
      </c>
      <c r="J615" s="93"/>
      <c r="K615" s="93"/>
      <c r="L615" s="93"/>
      <c r="M615" s="93"/>
      <c r="N615" s="93"/>
      <c r="O615" s="10" t="s">
        <v>1207</v>
      </c>
      <c r="P615" s="52" t="s">
        <v>1208</v>
      </c>
      <c r="Q615" s="93"/>
      <c r="R615" s="93"/>
    </row>
    <row r="616" spans="1:18" s="76" customFormat="1" ht="93.75" customHeight="1">
      <c r="A616" s="11">
        <v>53</v>
      </c>
      <c r="B616" s="10">
        <v>40</v>
      </c>
      <c r="C616" s="93" t="s">
        <v>1209</v>
      </c>
      <c r="D616" s="10" t="s">
        <v>1210</v>
      </c>
      <c r="E616" s="109">
        <v>9000</v>
      </c>
      <c r="F616" s="109"/>
      <c r="G616" s="109"/>
      <c r="H616" s="109">
        <v>9000</v>
      </c>
      <c r="I616" s="10" t="s">
        <v>1018</v>
      </c>
      <c r="J616" s="93"/>
      <c r="K616" s="93"/>
      <c r="L616" s="93"/>
      <c r="M616" s="93"/>
      <c r="N616" s="93"/>
      <c r="O616" s="10" t="s">
        <v>1211</v>
      </c>
      <c r="P616" s="52" t="s">
        <v>1212</v>
      </c>
      <c r="Q616" s="93"/>
      <c r="R616" s="93"/>
    </row>
    <row r="617" spans="1:18" s="75" customFormat="1" ht="93.75" customHeight="1">
      <c r="A617" s="11">
        <v>54</v>
      </c>
      <c r="B617" s="10">
        <v>41</v>
      </c>
      <c r="C617" s="93" t="s">
        <v>1213</v>
      </c>
      <c r="D617" s="10" t="s">
        <v>1200</v>
      </c>
      <c r="E617" s="109">
        <v>9700</v>
      </c>
      <c r="F617" s="109"/>
      <c r="G617" s="109"/>
      <c r="H617" s="109">
        <v>9700</v>
      </c>
      <c r="I617" s="10" t="s">
        <v>1018</v>
      </c>
      <c r="J617" s="93"/>
      <c r="K617" s="93"/>
      <c r="L617" s="93"/>
      <c r="M617" s="93"/>
      <c r="N617" s="93"/>
      <c r="O617" s="10" t="s">
        <v>1214</v>
      </c>
      <c r="P617" s="52" t="s">
        <v>1212</v>
      </c>
      <c r="Q617" s="93"/>
      <c r="R617" s="93"/>
    </row>
    <row r="618" spans="1:18" s="75" customFormat="1" ht="93.75" customHeight="1">
      <c r="A618" s="11">
        <v>55</v>
      </c>
      <c r="B618" s="10">
        <v>42</v>
      </c>
      <c r="C618" s="93" t="s">
        <v>1215</v>
      </c>
      <c r="D618" s="10" t="s">
        <v>1216</v>
      </c>
      <c r="E618" s="109">
        <v>10200</v>
      </c>
      <c r="F618" s="109"/>
      <c r="G618" s="109"/>
      <c r="H618" s="109">
        <v>10200</v>
      </c>
      <c r="I618" s="10" t="s">
        <v>1018</v>
      </c>
      <c r="J618" s="93"/>
      <c r="K618" s="93"/>
      <c r="L618" s="93"/>
      <c r="M618" s="93"/>
      <c r="N618" s="93"/>
      <c r="O618" s="10" t="s">
        <v>1217</v>
      </c>
      <c r="P618" s="52" t="s">
        <v>1212</v>
      </c>
      <c r="Q618" s="93"/>
      <c r="R618" s="93"/>
    </row>
    <row r="619" spans="1:18" s="75" customFormat="1" ht="93.75" customHeight="1">
      <c r="A619" s="11">
        <v>56</v>
      </c>
      <c r="B619" s="10">
        <v>43</v>
      </c>
      <c r="C619" s="93" t="s">
        <v>1218</v>
      </c>
      <c r="D619" s="10" t="s">
        <v>1196</v>
      </c>
      <c r="E619" s="109">
        <v>19200</v>
      </c>
      <c r="F619" s="109"/>
      <c r="G619" s="109"/>
      <c r="H619" s="109">
        <v>19200</v>
      </c>
      <c r="I619" s="10" t="s">
        <v>1018</v>
      </c>
      <c r="J619" s="93"/>
      <c r="K619" s="93"/>
      <c r="L619" s="93"/>
      <c r="M619" s="93"/>
      <c r="N619" s="93"/>
      <c r="O619" s="10" t="s">
        <v>1219</v>
      </c>
      <c r="P619" s="52" t="s">
        <v>1212</v>
      </c>
      <c r="Q619" s="93"/>
      <c r="R619" s="93"/>
    </row>
    <row r="620" spans="1:18" s="75" customFormat="1" ht="93.75" customHeight="1">
      <c r="A620" s="11">
        <v>57</v>
      </c>
      <c r="B620" s="10">
        <v>44</v>
      </c>
      <c r="C620" s="93" t="s">
        <v>1220</v>
      </c>
      <c r="D620" s="10" t="s">
        <v>1196</v>
      </c>
      <c r="E620" s="109">
        <v>8700</v>
      </c>
      <c r="F620" s="109"/>
      <c r="G620" s="109"/>
      <c r="H620" s="109">
        <v>8700</v>
      </c>
      <c r="I620" s="10" t="s">
        <v>1018</v>
      </c>
      <c r="J620" s="93"/>
      <c r="K620" s="93"/>
      <c r="L620" s="93"/>
      <c r="M620" s="93"/>
      <c r="N620" s="93"/>
      <c r="O620" s="10" t="s">
        <v>1221</v>
      </c>
      <c r="P620" s="52" t="s">
        <v>1212</v>
      </c>
      <c r="Q620" s="93"/>
      <c r="R620" s="93"/>
    </row>
    <row r="621" spans="1:18" s="75" customFormat="1" ht="93.75" customHeight="1">
      <c r="A621" s="11">
        <v>58</v>
      </c>
      <c r="B621" s="10">
        <v>45</v>
      </c>
      <c r="C621" s="93" t="s">
        <v>1222</v>
      </c>
      <c r="D621" s="10" t="s">
        <v>1223</v>
      </c>
      <c r="E621" s="109">
        <v>3200</v>
      </c>
      <c r="F621" s="109"/>
      <c r="G621" s="109"/>
      <c r="H621" s="109">
        <v>3200</v>
      </c>
      <c r="I621" s="10" t="s">
        <v>1018</v>
      </c>
      <c r="J621" s="93"/>
      <c r="K621" s="93"/>
      <c r="L621" s="93"/>
      <c r="M621" s="93"/>
      <c r="N621" s="93"/>
      <c r="O621" s="10" t="s">
        <v>1224</v>
      </c>
      <c r="P621" s="52" t="s">
        <v>2239</v>
      </c>
      <c r="Q621" s="93"/>
      <c r="R621" s="93"/>
    </row>
    <row r="622" spans="1:18" s="75" customFormat="1" ht="93.75" customHeight="1">
      <c r="A622" s="11">
        <v>59</v>
      </c>
      <c r="B622" s="10">
        <v>46</v>
      </c>
      <c r="C622" s="93" t="s">
        <v>2240</v>
      </c>
      <c r="D622" s="10" t="s">
        <v>2241</v>
      </c>
      <c r="E622" s="109">
        <v>10200</v>
      </c>
      <c r="F622" s="109"/>
      <c r="G622" s="109"/>
      <c r="H622" s="109">
        <v>10200</v>
      </c>
      <c r="I622" s="10" t="s">
        <v>1018</v>
      </c>
      <c r="J622" s="93"/>
      <c r="K622" s="93"/>
      <c r="L622" s="93"/>
      <c r="M622" s="93"/>
      <c r="N622" s="93"/>
      <c r="O622" s="10" t="s">
        <v>2242</v>
      </c>
      <c r="P622" s="52" t="s">
        <v>2239</v>
      </c>
      <c r="Q622" s="93"/>
      <c r="R622" s="93"/>
    </row>
    <row r="623" spans="1:18" s="75" customFormat="1" ht="93.75" customHeight="1">
      <c r="A623" s="11">
        <v>60</v>
      </c>
      <c r="B623" s="10">
        <v>47</v>
      </c>
      <c r="C623" s="93" t="s">
        <v>2243</v>
      </c>
      <c r="D623" s="10" t="s">
        <v>2244</v>
      </c>
      <c r="E623" s="109">
        <v>10200</v>
      </c>
      <c r="F623" s="109"/>
      <c r="G623" s="109"/>
      <c r="H623" s="109">
        <v>10200</v>
      </c>
      <c r="I623" s="10" t="s">
        <v>1018</v>
      </c>
      <c r="J623" s="93"/>
      <c r="K623" s="93"/>
      <c r="L623" s="93"/>
      <c r="M623" s="93"/>
      <c r="N623" s="93"/>
      <c r="O623" s="10" t="s">
        <v>2245</v>
      </c>
      <c r="P623" s="52" t="s">
        <v>2239</v>
      </c>
      <c r="Q623" s="93"/>
      <c r="R623" s="93"/>
    </row>
    <row r="624" spans="1:18" s="75" customFormat="1" ht="93.75" customHeight="1">
      <c r="A624" s="11">
        <v>61</v>
      </c>
      <c r="B624" s="10">
        <v>48</v>
      </c>
      <c r="C624" s="93" t="s">
        <v>2246</v>
      </c>
      <c r="D624" s="10" t="s">
        <v>2244</v>
      </c>
      <c r="E624" s="109">
        <v>15200</v>
      </c>
      <c r="F624" s="109"/>
      <c r="G624" s="109"/>
      <c r="H624" s="109">
        <v>15200</v>
      </c>
      <c r="I624" s="10" t="s">
        <v>1018</v>
      </c>
      <c r="J624" s="93"/>
      <c r="K624" s="93"/>
      <c r="L624" s="93"/>
      <c r="M624" s="93"/>
      <c r="N624" s="93"/>
      <c r="O624" s="10" t="s">
        <v>2247</v>
      </c>
      <c r="P624" s="52" t="s">
        <v>2239</v>
      </c>
      <c r="Q624" s="93"/>
      <c r="R624" s="93"/>
    </row>
    <row r="625" spans="1:18" s="75" customFormat="1" ht="93.75" customHeight="1">
      <c r="A625" s="11">
        <v>62</v>
      </c>
      <c r="B625" s="10">
        <v>49</v>
      </c>
      <c r="C625" s="93" t="s">
        <v>2248</v>
      </c>
      <c r="D625" s="10" t="s">
        <v>2249</v>
      </c>
      <c r="E625" s="109">
        <v>6729</v>
      </c>
      <c r="F625" s="109"/>
      <c r="G625" s="109"/>
      <c r="H625" s="109">
        <v>6729</v>
      </c>
      <c r="I625" s="10" t="s">
        <v>1018</v>
      </c>
      <c r="J625" s="93"/>
      <c r="K625" s="93"/>
      <c r="L625" s="93"/>
      <c r="M625" s="93"/>
      <c r="N625" s="93"/>
      <c r="O625" s="10" t="s">
        <v>2250</v>
      </c>
      <c r="P625" s="52" t="s">
        <v>2251</v>
      </c>
      <c r="Q625" s="93"/>
      <c r="R625" s="93"/>
    </row>
    <row r="626" spans="1:18" s="75" customFormat="1" ht="93.75" customHeight="1">
      <c r="A626" s="11">
        <v>63</v>
      </c>
      <c r="B626" s="10">
        <v>50</v>
      </c>
      <c r="C626" s="93" t="s">
        <v>2252</v>
      </c>
      <c r="D626" s="10" t="s">
        <v>2244</v>
      </c>
      <c r="E626" s="109">
        <v>5200</v>
      </c>
      <c r="F626" s="109"/>
      <c r="G626" s="109"/>
      <c r="H626" s="109">
        <v>5200</v>
      </c>
      <c r="I626" s="10" t="s">
        <v>1018</v>
      </c>
      <c r="J626" s="93"/>
      <c r="K626" s="93"/>
      <c r="L626" s="93"/>
      <c r="M626" s="93"/>
      <c r="N626" s="93"/>
      <c r="O626" s="10" t="s">
        <v>2253</v>
      </c>
      <c r="P626" s="52" t="s">
        <v>2254</v>
      </c>
      <c r="Q626" s="93"/>
      <c r="R626" s="93"/>
    </row>
    <row r="627" spans="1:18" s="75" customFormat="1" ht="93.75" customHeight="1">
      <c r="A627" s="11">
        <v>64</v>
      </c>
      <c r="B627" s="10">
        <v>51</v>
      </c>
      <c r="C627" s="93" t="s">
        <v>2255</v>
      </c>
      <c r="D627" s="10" t="s">
        <v>2256</v>
      </c>
      <c r="E627" s="109">
        <v>5200</v>
      </c>
      <c r="F627" s="109"/>
      <c r="G627" s="109"/>
      <c r="H627" s="109">
        <v>5200</v>
      </c>
      <c r="I627" s="10" t="s">
        <v>1018</v>
      </c>
      <c r="J627" s="93"/>
      <c r="K627" s="93"/>
      <c r="L627" s="93"/>
      <c r="M627" s="93"/>
      <c r="N627" s="93"/>
      <c r="O627" s="10" t="s">
        <v>2257</v>
      </c>
      <c r="P627" s="52" t="s">
        <v>2258</v>
      </c>
      <c r="Q627" s="93"/>
      <c r="R627" s="93"/>
    </row>
    <row r="628" spans="1:18" s="75" customFormat="1" ht="93.75" customHeight="1">
      <c r="A628" s="11">
        <v>65</v>
      </c>
      <c r="B628" s="10">
        <v>52</v>
      </c>
      <c r="C628" s="93" t="s">
        <v>2259</v>
      </c>
      <c r="D628" s="10" t="s">
        <v>2260</v>
      </c>
      <c r="E628" s="109">
        <v>10200</v>
      </c>
      <c r="F628" s="109"/>
      <c r="G628" s="109"/>
      <c r="H628" s="109">
        <v>10200</v>
      </c>
      <c r="I628" s="10" t="s">
        <v>1018</v>
      </c>
      <c r="J628" s="93"/>
      <c r="K628" s="93"/>
      <c r="L628" s="93"/>
      <c r="M628" s="93"/>
      <c r="N628" s="93"/>
      <c r="O628" s="10" t="s">
        <v>2261</v>
      </c>
      <c r="P628" s="52" t="s">
        <v>2258</v>
      </c>
      <c r="Q628" s="93"/>
      <c r="R628" s="93"/>
    </row>
    <row r="629" spans="1:18" s="75" customFormat="1" ht="93.75" customHeight="1">
      <c r="A629" s="11">
        <v>66</v>
      </c>
      <c r="B629" s="10">
        <v>53</v>
      </c>
      <c r="C629" s="93" t="s">
        <v>2262</v>
      </c>
      <c r="D629" s="10" t="s">
        <v>2260</v>
      </c>
      <c r="E629" s="109">
        <v>9200</v>
      </c>
      <c r="F629" s="109"/>
      <c r="G629" s="109"/>
      <c r="H629" s="109">
        <v>9200</v>
      </c>
      <c r="I629" s="10" t="s">
        <v>1018</v>
      </c>
      <c r="J629" s="93"/>
      <c r="K629" s="93"/>
      <c r="L629" s="93"/>
      <c r="M629" s="93"/>
      <c r="N629" s="93"/>
      <c r="O629" s="10" t="s">
        <v>2263</v>
      </c>
      <c r="P629" s="52" t="s">
        <v>2258</v>
      </c>
      <c r="Q629" s="93"/>
      <c r="R629" s="93"/>
    </row>
    <row r="630" spans="1:18" s="75" customFormat="1" ht="93.75" customHeight="1">
      <c r="A630" s="11">
        <v>67</v>
      </c>
      <c r="B630" s="10">
        <v>54</v>
      </c>
      <c r="C630" s="93" t="s">
        <v>2264</v>
      </c>
      <c r="D630" s="10" t="s">
        <v>2265</v>
      </c>
      <c r="E630" s="109">
        <v>49182</v>
      </c>
      <c r="F630" s="109"/>
      <c r="G630" s="109"/>
      <c r="H630" s="109">
        <v>49182</v>
      </c>
      <c r="I630" s="10" t="s">
        <v>1018</v>
      </c>
      <c r="J630" s="93"/>
      <c r="K630" s="93"/>
      <c r="L630" s="93"/>
      <c r="M630" s="93"/>
      <c r="N630" s="93"/>
      <c r="O630" s="10" t="s">
        <v>2266</v>
      </c>
      <c r="P630" s="52" t="s">
        <v>2267</v>
      </c>
      <c r="Q630" s="93"/>
      <c r="R630" s="93"/>
    </row>
    <row r="631" spans="1:18" s="75" customFormat="1" ht="93.75" customHeight="1">
      <c r="A631" s="11">
        <v>68</v>
      </c>
      <c r="B631" s="10">
        <v>55</v>
      </c>
      <c r="C631" s="93" t="s">
        <v>2268</v>
      </c>
      <c r="D631" s="10" t="s">
        <v>2269</v>
      </c>
      <c r="E631" s="109">
        <v>5200</v>
      </c>
      <c r="F631" s="109"/>
      <c r="G631" s="109"/>
      <c r="H631" s="109">
        <v>5200</v>
      </c>
      <c r="I631" s="10" t="s">
        <v>1018</v>
      </c>
      <c r="J631" s="93"/>
      <c r="K631" s="93"/>
      <c r="L631" s="93"/>
      <c r="M631" s="93"/>
      <c r="N631" s="93"/>
      <c r="O631" s="10" t="s">
        <v>2270</v>
      </c>
      <c r="P631" s="52" t="s">
        <v>2271</v>
      </c>
      <c r="Q631" s="93"/>
      <c r="R631" s="93"/>
    </row>
    <row r="632" spans="1:18" s="75" customFormat="1" ht="93.75" customHeight="1">
      <c r="A632" s="11">
        <v>69</v>
      </c>
      <c r="B632" s="10">
        <v>56</v>
      </c>
      <c r="C632" s="93" t="s">
        <v>2272</v>
      </c>
      <c r="D632" s="10" t="s">
        <v>2273</v>
      </c>
      <c r="E632" s="109">
        <v>8200</v>
      </c>
      <c r="F632" s="109"/>
      <c r="G632" s="109"/>
      <c r="H632" s="109">
        <v>8200</v>
      </c>
      <c r="I632" s="10" t="s">
        <v>1018</v>
      </c>
      <c r="J632" s="93"/>
      <c r="K632" s="93"/>
      <c r="L632" s="93"/>
      <c r="M632" s="93"/>
      <c r="N632" s="93"/>
      <c r="O632" s="10" t="s">
        <v>2274</v>
      </c>
      <c r="P632" s="52" t="s">
        <v>2271</v>
      </c>
      <c r="Q632" s="93"/>
      <c r="R632" s="93"/>
    </row>
    <row r="633" spans="1:18" s="75" customFormat="1" ht="93.75" customHeight="1">
      <c r="A633" s="11">
        <v>70</v>
      </c>
      <c r="B633" s="10">
        <v>57</v>
      </c>
      <c r="C633" s="93" t="s">
        <v>2275</v>
      </c>
      <c r="D633" s="10" t="s">
        <v>2256</v>
      </c>
      <c r="E633" s="109">
        <v>13200</v>
      </c>
      <c r="F633" s="109"/>
      <c r="G633" s="109"/>
      <c r="H633" s="109">
        <v>13200</v>
      </c>
      <c r="I633" s="10" t="s">
        <v>1018</v>
      </c>
      <c r="J633" s="93"/>
      <c r="K633" s="93"/>
      <c r="L633" s="93"/>
      <c r="M633" s="93"/>
      <c r="N633" s="93"/>
      <c r="O633" s="10" t="s">
        <v>2276</v>
      </c>
      <c r="P633" s="52" t="s">
        <v>2271</v>
      </c>
      <c r="Q633" s="93"/>
      <c r="R633" s="93"/>
    </row>
    <row r="634" spans="1:18" s="75" customFormat="1" ht="93.75" customHeight="1">
      <c r="A634" s="11">
        <v>71</v>
      </c>
      <c r="B634" s="10">
        <v>58</v>
      </c>
      <c r="C634" s="93" t="s">
        <v>2277</v>
      </c>
      <c r="D634" s="10" t="s">
        <v>2260</v>
      </c>
      <c r="E634" s="109">
        <v>30550</v>
      </c>
      <c r="F634" s="109"/>
      <c r="G634" s="109"/>
      <c r="H634" s="109">
        <v>30550</v>
      </c>
      <c r="I634" s="10" t="s">
        <v>1018</v>
      </c>
      <c r="J634" s="93"/>
      <c r="K634" s="93"/>
      <c r="L634" s="93"/>
      <c r="M634" s="93"/>
      <c r="N634" s="93"/>
      <c r="O634" s="10" t="s">
        <v>2278</v>
      </c>
      <c r="P634" s="52" t="s">
        <v>2279</v>
      </c>
      <c r="Q634" s="93"/>
      <c r="R634" s="93"/>
    </row>
    <row r="635" spans="1:18" s="75" customFormat="1" ht="33.75">
      <c r="A635" s="11">
        <v>72</v>
      </c>
      <c r="B635" s="10">
        <v>59</v>
      </c>
      <c r="C635" s="93" t="s">
        <v>1579</v>
      </c>
      <c r="D635" s="10" t="s">
        <v>2256</v>
      </c>
      <c r="E635" s="109">
        <v>9500</v>
      </c>
      <c r="F635" s="109"/>
      <c r="G635" s="109"/>
      <c r="H635" s="109">
        <v>9500</v>
      </c>
      <c r="I635" s="10" t="s">
        <v>1018</v>
      </c>
      <c r="J635" s="93"/>
      <c r="K635" s="93"/>
      <c r="L635" s="93"/>
      <c r="M635" s="93"/>
      <c r="N635" s="93"/>
      <c r="O635" s="10" t="s">
        <v>2280</v>
      </c>
      <c r="P635" s="52" t="s">
        <v>2281</v>
      </c>
      <c r="Q635" s="93"/>
      <c r="R635" s="93"/>
    </row>
    <row r="636" spans="1:18" s="75" customFormat="1" ht="33.75">
      <c r="A636" s="11">
        <v>73</v>
      </c>
      <c r="B636" s="10">
        <v>60</v>
      </c>
      <c r="C636" s="93" t="s">
        <v>2282</v>
      </c>
      <c r="D636" s="10" t="s">
        <v>2269</v>
      </c>
      <c r="E636" s="109">
        <v>5000</v>
      </c>
      <c r="F636" s="109"/>
      <c r="G636" s="109"/>
      <c r="H636" s="109">
        <v>5000</v>
      </c>
      <c r="I636" s="10" t="s">
        <v>1018</v>
      </c>
      <c r="J636" s="93"/>
      <c r="K636" s="93"/>
      <c r="L636" s="93"/>
      <c r="M636" s="93"/>
      <c r="N636" s="93"/>
      <c r="O636" s="10" t="s">
        <v>2283</v>
      </c>
      <c r="P636" s="52" t="s">
        <v>2284</v>
      </c>
      <c r="Q636" s="93"/>
      <c r="R636" s="93"/>
    </row>
    <row r="637" spans="1:116" s="121" customFormat="1" ht="17.25" customHeight="1">
      <c r="A637" s="119" t="s">
        <v>2539</v>
      </c>
      <c r="B637" s="188" t="s">
        <v>2285</v>
      </c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9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</row>
    <row r="638" spans="1:18" s="75" customFormat="1" ht="12.75">
      <c r="A638" s="11"/>
      <c r="B638" s="10" t="s">
        <v>2883</v>
      </c>
      <c r="C638" s="93"/>
      <c r="D638" s="10"/>
      <c r="E638" s="109"/>
      <c r="F638" s="109"/>
      <c r="G638" s="109"/>
      <c r="H638" s="109"/>
      <c r="I638" s="10"/>
      <c r="J638" s="93"/>
      <c r="K638" s="93"/>
      <c r="L638" s="93"/>
      <c r="M638" s="93"/>
      <c r="N638" s="93"/>
      <c r="O638" s="10"/>
      <c r="P638" s="52"/>
      <c r="Q638" s="93"/>
      <c r="R638" s="93"/>
    </row>
    <row r="639" spans="1:18" s="75" customFormat="1" ht="33.75">
      <c r="A639" s="11">
        <v>1</v>
      </c>
      <c r="B639" s="10"/>
      <c r="C639" s="10" t="s">
        <v>1415</v>
      </c>
      <c r="D639" s="10" t="s">
        <v>1416</v>
      </c>
      <c r="E639" s="11">
        <v>9930</v>
      </c>
      <c r="F639" s="11">
        <v>0</v>
      </c>
      <c r="G639" s="11"/>
      <c r="H639" s="11">
        <v>9930</v>
      </c>
      <c r="I639" s="11" t="s">
        <v>1547</v>
      </c>
      <c r="J639" s="11"/>
      <c r="K639" s="11"/>
      <c r="L639" s="11"/>
      <c r="M639" s="11"/>
      <c r="N639" s="11"/>
      <c r="O639" s="11" t="s">
        <v>404</v>
      </c>
      <c r="P639" s="11" t="s">
        <v>1417</v>
      </c>
      <c r="Q639" s="93"/>
      <c r="R639" s="93"/>
    </row>
    <row r="640" spans="1:18" s="75" customFormat="1" ht="45">
      <c r="A640" s="11">
        <v>2</v>
      </c>
      <c r="B640" s="10"/>
      <c r="C640" s="10" t="s">
        <v>1418</v>
      </c>
      <c r="D640" s="10" t="s">
        <v>1419</v>
      </c>
      <c r="E640" s="10">
        <v>4980</v>
      </c>
      <c r="F640" s="10">
        <v>0</v>
      </c>
      <c r="G640" s="10"/>
      <c r="H640" s="10">
        <v>4980</v>
      </c>
      <c r="I640" s="10" t="s">
        <v>405</v>
      </c>
      <c r="J640" s="10"/>
      <c r="K640" s="10"/>
      <c r="L640" s="10"/>
      <c r="M640" s="10"/>
      <c r="N640" s="10"/>
      <c r="O640" s="11" t="s">
        <v>406</v>
      </c>
      <c r="P640" s="10" t="s">
        <v>1420</v>
      </c>
      <c r="Q640" s="93"/>
      <c r="R640" s="93"/>
    </row>
    <row r="641" spans="1:18" s="75" customFormat="1" ht="45">
      <c r="A641" s="11">
        <v>3</v>
      </c>
      <c r="B641" s="10"/>
      <c r="C641" s="10" t="s">
        <v>1423</v>
      </c>
      <c r="D641" s="10" t="s">
        <v>1416</v>
      </c>
      <c r="E641" s="10">
        <v>3025</v>
      </c>
      <c r="F641" s="10">
        <v>0</v>
      </c>
      <c r="G641" s="10"/>
      <c r="H641" s="10">
        <v>3025</v>
      </c>
      <c r="I641" s="11" t="s">
        <v>1547</v>
      </c>
      <c r="J641" s="10"/>
      <c r="K641" s="10"/>
      <c r="L641" s="10"/>
      <c r="M641" s="10"/>
      <c r="N641" s="10"/>
      <c r="O641" s="11" t="s">
        <v>407</v>
      </c>
      <c r="P641" s="10" t="s">
        <v>408</v>
      </c>
      <c r="Q641" s="93"/>
      <c r="R641" s="93"/>
    </row>
    <row r="642" spans="1:18" s="75" customFormat="1" ht="33.75">
      <c r="A642" s="11">
        <v>4</v>
      </c>
      <c r="B642" s="10"/>
      <c r="C642" s="10" t="s">
        <v>1427</v>
      </c>
      <c r="D642" s="10" t="s">
        <v>409</v>
      </c>
      <c r="E642" s="10">
        <v>10800</v>
      </c>
      <c r="F642" s="10">
        <v>0</v>
      </c>
      <c r="G642" s="10"/>
      <c r="H642" s="10">
        <v>10800</v>
      </c>
      <c r="I642" s="11" t="s">
        <v>410</v>
      </c>
      <c r="J642" s="10"/>
      <c r="K642" s="10"/>
      <c r="L642" s="10"/>
      <c r="M642" s="10"/>
      <c r="N642" s="10"/>
      <c r="O642" s="11" t="s">
        <v>411</v>
      </c>
      <c r="P642" s="10" t="s">
        <v>1429</v>
      </c>
      <c r="Q642" s="93"/>
      <c r="R642" s="93"/>
    </row>
    <row r="643" spans="1:18" s="75" customFormat="1" ht="45">
      <c r="A643" s="11">
        <v>5</v>
      </c>
      <c r="B643" s="10"/>
      <c r="C643" s="10" t="s">
        <v>1432</v>
      </c>
      <c r="D643" s="10" t="s">
        <v>412</v>
      </c>
      <c r="E643" s="10">
        <v>14506</v>
      </c>
      <c r="F643" s="10"/>
      <c r="G643" s="10"/>
      <c r="H643" s="10">
        <v>14506</v>
      </c>
      <c r="I643" s="10" t="s">
        <v>413</v>
      </c>
      <c r="J643" s="10"/>
      <c r="K643" s="10"/>
      <c r="L643" s="10"/>
      <c r="M643" s="10"/>
      <c r="N643" s="10"/>
      <c r="O643" s="11" t="s">
        <v>414</v>
      </c>
      <c r="P643" s="10" t="s">
        <v>415</v>
      </c>
      <c r="Q643" s="93"/>
      <c r="R643" s="93"/>
    </row>
    <row r="644" spans="1:18" s="75" customFormat="1" ht="33.75">
      <c r="A644" s="11">
        <v>6</v>
      </c>
      <c r="B644" s="10"/>
      <c r="C644" s="10" t="s">
        <v>1431</v>
      </c>
      <c r="D644" s="10" t="s">
        <v>1421</v>
      </c>
      <c r="E644" s="10">
        <v>2844</v>
      </c>
      <c r="F644" s="10">
        <v>1140</v>
      </c>
      <c r="G644" s="10"/>
      <c r="H644" s="10">
        <v>1704</v>
      </c>
      <c r="I644" s="10" t="s">
        <v>1547</v>
      </c>
      <c r="J644" s="10"/>
      <c r="K644" s="10"/>
      <c r="L644" s="10"/>
      <c r="M644" s="10"/>
      <c r="N644" s="10"/>
      <c r="O644" s="11" t="s">
        <v>416</v>
      </c>
      <c r="P644" s="10" t="s">
        <v>1422</v>
      </c>
      <c r="Q644" s="93"/>
      <c r="R644" s="93"/>
    </row>
    <row r="645" spans="1:18" s="75" customFormat="1" ht="33.75">
      <c r="A645" s="11">
        <v>7</v>
      </c>
      <c r="B645" s="10"/>
      <c r="C645" s="117" t="s">
        <v>1430</v>
      </c>
      <c r="D645" s="117" t="s">
        <v>1428</v>
      </c>
      <c r="E645" s="117">
        <v>2200</v>
      </c>
      <c r="F645" s="117">
        <v>0</v>
      </c>
      <c r="G645" s="117"/>
      <c r="H645" s="117">
        <v>2200</v>
      </c>
      <c r="I645" s="117" t="s">
        <v>1547</v>
      </c>
      <c r="J645" s="117"/>
      <c r="K645" s="117"/>
      <c r="L645" s="117"/>
      <c r="M645" s="117"/>
      <c r="N645" s="117"/>
      <c r="O645" s="11" t="s">
        <v>417</v>
      </c>
      <c r="P645" s="117" t="s">
        <v>418</v>
      </c>
      <c r="Q645" s="93"/>
      <c r="R645" s="93"/>
    </row>
    <row r="646" spans="1:18" s="75" customFormat="1" ht="45">
      <c r="A646" s="11">
        <v>8</v>
      </c>
      <c r="B646" s="10"/>
      <c r="C646" s="10" t="s">
        <v>1424</v>
      </c>
      <c r="D646" s="10" t="s">
        <v>1425</v>
      </c>
      <c r="E646" s="10">
        <v>42097</v>
      </c>
      <c r="F646" s="10">
        <v>0</v>
      </c>
      <c r="G646" s="10"/>
      <c r="H646" s="10">
        <v>42097</v>
      </c>
      <c r="I646" s="10" t="s">
        <v>1547</v>
      </c>
      <c r="J646" s="10"/>
      <c r="K646" s="10"/>
      <c r="L646" s="10"/>
      <c r="M646" s="10"/>
      <c r="N646" s="10"/>
      <c r="O646" s="11" t="s">
        <v>419</v>
      </c>
      <c r="P646" s="10" t="s">
        <v>1426</v>
      </c>
      <c r="Q646" s="93"/>
      <c r="R646" s="93"/>
    </row>
    <row r="647" spans="1:18" s="75" customFormat="1" ht="45">
      <c r="A647" s="11">
        <v>9</v>
      </c>
      <c r="B647" s="10"/>
      <c r="C647" s="10" t="s">
        <v>1433</v>
      </c>
      <c r="D647" s="10" t="s">
        <v>1428</v>
      </c>
      <c r="E647" s="10">
        <v>4035</v>
      </c>
      <c r="F647" s="10">
        <v>0</v>
      </c>
      <c r="G647" s="10"/>
      <c r="H647" s="10">
        <v>4035</v>
      </c>
      <c r="I647" s="10" t="s">
        <v>1547</v>
      </c>
      <c r="J647" s="10"/>
      <c r="K647" s="10"/>
      <c r="L647" s="10"/>
      <c r="M647" s="10"/>
      <c r="N647" s="10"/>
      <c r="O647" s="11" t="s">
        <v>420</v>
      </c>
      <c r="P647" s="10" t="s">
        <v>1519</v>
      </c>
      <c r="Q647" s="93"/>
      <c r="R647" s="93"/>
    </row>
    <row r="648" spans="1:18" s="75" customFormat="1" ht="33.75">
      <c r="A648" s="11">
        <v>10</v>
      </c>
      <c r="B648" s="10"/>
      <c r="C648" s="10" t="s">
        <v>421</v>
      </c>
      <c r="D648" s="10" t="s">
        <v>422</v>
      </c>
      <c r="E648" s="10">
        <v>9050</v>
      </c>
      <c r="F648" s="10">
        <v>0</v>
      </c>
      <c r="G648" s="10"/>
      <c r="H648" s="10">
        <v>9050</v>
      </c>
      <c r="I648" s="10" t="s">
        <v>423</v>
      </c>
      <c r="J648" s="10"/>
      <c r="K648" s="10"/>
      <c r="L648" s="10"/>
      <c r="M648" s="10"/>
      <c r="N648" s="10"/>
      <c r="O648" s="11" t="s">
        <v>424</v>
      </c>
      <c r="P648" s="10" t="s">
        <v>425</v>
      </c>
      <c r="Q648" s="93"/>
      <c r="R648" s="93"/>
    </row>
    <row r="649" spans="1:18" s="75" customFormat="1" ht="33.75">
      <c r="A649" s="11">
        <v>11</v>
      </c>
      <c r="B649" s="10"/>
      <c r="C649" s="10" t="s">
        <v>426</v>
      </c>
      <c r="D649" s="10" t="s">
        <v>427</v>
      </c>
      <c r="E649" s="10">
        <v>9102</v>
      </c>
      <c r="F649" s="10">
        <v>0</v>
      </c>
      <c r="G649" s="10"/>
      <c r="H649" s="10">
        <v>9102</v>
      </c>
      <c r="I649" s="10" t="s">
        <v>423</v>
      </c>
      <c r="J649" s="10"/>
      <c r="K649" s="10"/>
      <c r="L649" s="10"/>
      <c r="M649" s="10"/>
      <c r="N649" s="10"/>
      <c r="O649" s="11" t="s">
        <v>428</v>
      </c>
      <c r="P649" s="10" t="s">
        <v>429</v>
      </c>
      <c r="Q649" s="93"/>
      <c r="R649" s="93"/>
    </row>
    <row r="650" spans="1:18" s="75" customFormat="1" ht="33.75">
      <c r="A650" s="11">
        <v>12</v>
      </c>
      <c r="B650" s="10"/>
      <c r="C650" s="10" t="s">
        <v>430</v>
      </c>
      <c r="D650" s="10" t="s">
        <v>431</v>
      </c>
      <c r="E650" s="10">
        <v>2200</v>
      </c>
      <c r="F650" s="10">
        <v>0</v>
      </c>
      <c r="G650" s="10"/>
      <c r="H650" s="10">
        <v>2200</v>
      </c>
      <c r="I650" s="10" t="s">
        <v>423</v>
      </c>
      <c r="J650" s="10"/>
      <c r="K650" s="10"/>
      <c r="L650" s="10"/>
      <c r="M650" s="10"/>
      <c r="N650" s="10"/>
      <c r="O650" s="11" t="s">
        <v>432</v>
      </c>
      <c r="P650" s="10" t="s">
        <v>433</v>
      </c>
      <c r="Q650" s="93"/>
      <c r="R650" s="93"/>
    </row>
    <row r="651" spans="1:18" s="75" customFormat="1" ht="56.25">
      <c r="A651" s="11">
        <v>13</v>
      </c>
      <c r="B651" s="10"/>
      <c r="C651" s="10" t="s">
        <v>434</v>
      </c>
      <c r="D651" s="10" t="s">
        <v>435</v>
      </c>
      <c r="E651" s="10">
        <v>14815</v>
      </c>
      <c r="F651" s="10">
        <v>0</v>
      </c>
      <c r="G651" s="10"/>
      <c r="H651" s="10">
        <v>14815</v>
      </c>
      <c r="I651" s="10" t="s">
        <v>1547</v>
      </c>
      <c r="J651" s="10"/>
      <c r="K651" s="10"/>
      <c r="L651" s="10"/>
      <c r="M651" s="10"/>
      <c r="N651" s="10"/>
      <c r="O651" s="11" t="s">
        <v>436</v>
      </c>
      <c r="P651" s="10" t="s">
        <v>437</v>
      </c>
      <c r="Q651" s="93"/>
      <c r="R651" s="93"/>
    </row>
    <row r="652" spans="1:18" s="75" customFormat="1" ht="45">
      <c r="A652" s="11">
        <v>14</v>
      </c>
      <c r="B652" s="10"/>
      <c r="C652" s="10" t="s">
        <v>438</v>
      </c>
      <c r="D652" s="10" t="s">
        <v>439</v>
      </c>
      <c r="E652" s="10">
        <v>10200</v>
      </c>
      <c r="F652" s="10">
        <v>200</v>
      </c>
      <c r="G652" s="10"/>
      <c r="H652" s="10">
        <v>10000</v>
      </c>
      <c r="I652" s="10" t="s">
        <v>423</v>
      </c>
      <c r="J652" s="10"/>
      <c r="K652" s="10"/>
      <c r="L652" s="10"/>
      <c r="M652" s="10"/>
      <c r="N652" s="10"/>
      <c r="O652" s="11" t="s">
        <v>440</v>
      </c>
      <c r="P652" s="10" t="s">
        <v>441</v>
      </c>
      <c r="Q652" s="93"/>
      <c r="R652" s="93"/>
    </row>
    <row r="653" spans="1:18" s="75" customFormat="1" ht="33.75">
      <c r="A653" s="11">
        <v>15</v>
      </c>
      <c r="B653" s="10"/>
      <c r="C653" s="10" t="s">
        <v>442</v>
      </c>
      <c r="D653" s="10" t="s">
        <v>435</v>
      </c>
      <c r="E653" s="10">
        <v>1620</v>
      </c>
      <c r="F653" s="10"/>
      <c r="G653" s="10"/>
      <c r="H653" s="10">
        <v>620</v>
      </c>
      <c r="I653" s="10" t="s">
        <v>423</v>
      </c>
      <c r="J653" s="10"/>
      <c r="K653" s="10"/>
      <c r="L653" s="10"/>
      <c r="M653" s="10"/>
      <c r="N653" s="10"/>
      <c r="O653" s="11" t="s">
        <v>443</v>
      </c>
      <c r="P653" s="10" t="s">
        <v>444</v>
      </c>
      <c r="Q653" s="93"/>
      <c r="R653" s="93"/>
    </row>
    <row r="654" spans="1:18" s="75" customFormat="1" ht="33.75">
      <c r="A654" s="11">
        <v>16</v>
      </c>
      <c r="B654" s="10"/>
      <c r="C654" s="10" t="s">
        <v>445</v>
      </c>
      <c r="D654" s="10" t="s">
        <v>435</v>
      </c>
      <c r="E654" s="55">
        <v>5050</v>
      </c>
      <c r="F654" s="10"/>
      <c r="G654" s="10"/>
      <c r="H654" s="55">
        <v>5050</v>
      </c>
      <c r="I654" s="10" t="s">
        <v>423</v>
      </c>
      <c r="J654" s="10"/>
      <c r="K654" s="10"/>
      <c r="L654" s="10"/>
      <c r="M654" s="10"/>
      <c r="N654" s="10"/>
      <c r="O654" s="11" t="s">
        <v>446</v>
      </c>
      <c r="P654" s="10" t="s">
        <v>1520</v>
      </c>
      <c r="Q654" s="93"/>
      <c r="R654" s="93"/>
    </row>
    <row r="655" spans="1:18" s="75" customFormat="1" ht="33.75">
      <c r="A655" s="11">
        <v>17</v>
      </c>
      <c r="B655" s="10"/>
      <c r="C655" s="10" t="s">
        <v>447</v>
      </c>
      <c r="D655" s="10" t="s">
        <v>439</v>
      </c>
      <c r="E655" s="10">
        <v>20550</v>
      </c>
      <c r="F655" s="10"/>
      <c r="G655" s="10"/>
      <c r="H655" s="10">
        <v>20550</v>
      </c>
      <c r="I655" s="10" t="s">
        <v>423</v>
      </c>
      <c r="J655" s="10"/>
      <c r="K655" s="10"/>
      <c r="L655" s="10"/>
      <c r="M655" s="10"/>
      <c r="N655" s="10"/>
      <c r="O655" s="11" t="s">
        <v>448</v>
      </c>
      <c r="P655" s="10" t="s">
        <v>449</v>
      </c>
      <c r="Q655" s="93"/>
      <c r="R655" s="93"/>
    </row>
    <row r="656" spans="1:18" s="75" customFormat="1" ht="33.75">
      <c r="A656" s="11">
        <v>18</v>
      </c>
      <c r="B656" s="10"/>
      <c r="C656" s="118" t="s">
        <v>450</v>
      </c>
      <c r="D656" s="118" t="s">
        <v>435</v>
      </c>
      <c r="E656" s="78">
        <v>12961</v>
      </c>
      <c r="F656" s="118"/>
      <c r="G656" s="118"/>
      <c r="H656" s="78">
        <v>12961</v>
      </c>
      <c r="I656" s="10" t="s">
        <v>423</v>
      </c>
      <c r="J656" s="118"/>
      <c r="K656" s="118"/>
      <c r="L656" s="118"/>
      <c r="M656" s="118"/>
      <c r="N656" s="118"/>
      <c r="O656" s="11" t="s">
        <v>451</v>
      </c>
      <c r="P656" s="11" t="s">
        <v>452</v>
      </c>
      <c r="Q656" s="93"/>
      <c r="R656" s="93"/>
    </row>
    <row r="657" spans="1:18" s="75" customFormat="1" ht="45">
      <c r="A657" s="11">
        <v>19</v>
      </c>
      <c r="B657" s="10"/>
      <c r="C657" s="45" t="s">
        <v>453</v>
      </c>
      <c r="D657" s="10" t="s">
        <v>435</v>
      </c>
      <c r="E657" s="45">
        <v>5050</v>
      </c>
      <c r="F657" s="45"/>
      <c r="G657" s="45"/>
      <c r="H657" s="45">
        <v>5050</v>
      </c>
      <c r="I657" s="10" t="s">
        <v>423</v>
      </c>
      <c r="J657" s="45"/>
      <c r="K657" s="45"/>
      <c r="L657" s="45"/>
      <c r="M657" s="45"/>
      <c r="N657" s="45"/>
      <c r="O657" s="11" t="s">
        <v>454</v>
      </c>
      <c r="P657" s="45" t="s">
        <v>455</v>
      </c>
      <c r="Q657" s="93"/>
      <c r="R657" s="93"/>
    </row>
    <row r="658" spans="1:18" s="75" customFormat="1" ht="45">
      <c r="A658" s="11">
        <v>20</v>
      </c>
      <c r="B658" s="10"/>
      <c r="C658" s="45" t="s">
        <v>456</v>
      </c>
      <c r="D658" s="45" t="s">
        <v>457</v>
      </c>
      <c r="E658" s="45">
        <v>13012</v>
      </c>
      <c r="F658" s="45"/>
      <c r="G658" s="45"/>
      <c r="H658" s="45">
        <v>13012</v>
      </c>
      <c r="I658" s="45" t="s">
        <v>423</v>
      </c>
      <c r="J658" s="45"/>
      <c r="K658" s="45"/>
      <c r="L658" s="45"/>
      <c r="M658" s="45"/>
      <c r="N658" s="45"/>
      <c r="O658" s="11" t="s">
        <v>458</v>
      </c>
      <c r="P658" s="45" t="s">
        <v>459</v>
      </c>
      <c r="Q658" s="93"/>
      <c r="R658" s="93"/>
    </row>
    <row r="659" spans="1:18" s="75" customFormat="1" ht="33.75">
      <c r="A659" s="11">
        <v>21</v>
      </c>
      <c r="B659" s="10"/>
      <c r="C659" s="45" t="s">
        <v>460</v>
      </c>
      <c r="D659" s="45" t="s">
        <v>422</v>
      </c>
      <c r="E659" s="45">
        <v>5370</v>
      </c>
      <c r="F659" s="45"/>
      <c r="G659" s="45"/>
      <c r="H659" s="45">
        <v>5370</v>
      </c>
      <c r="I659" s="45" t="s">
        <v>1547</v>
      </c>
      <c r="J659" s="45"/>
      <c r="K659" s="45"/>
      <c r="L659" s="45"/>
      <c r="M659" s="45"/>
      <c r="N659" s="45"/>
      <c r="O659" s="11" t="s">
        <v>461</v>
      </c>
      <c r="P659" s="45" t="s">
        <v>462</v>
      </c>
      <c r="Q659" s="93"/>
      <c r="R659" s="93"/>
    </row>
    <row r="660" spans="1:18" s="75" customFormat="1" ht="33.75">
      <c r="A660" s="11">
        <v>22</v>
      </c>
      <c r="B660" s="10"/>
      <c r="C660" s="45" t="s">
        <v>463</v>
      </c>
      <c r="D660" s="45" t="s">
        <v>464</v>
      </c>
      <c r="E660" s="45">
        <v>400</v>
      </c>
      <c r="F660" s="45"/>
      <c r="G660" s="45"/>
      <c r="H660" s="45">
        <v>400</v>
      </c>
      <c r="I660" s="45" t="s">
        <v>1547</v>
      </c>
      <c r="J660" s="45"/>
      <c r="K660" s="45"/>
      <c r="L660" s="45"/>
      <c r="M660" s="45"/>
      <c r="N660" s="45"/>
      <c r="O660" s="11" t="s">
        <v>465</v>
      </c>
      <c r="P660" s="45" t="s">
        <v>466</v>
      </c>
      <c r="Q660" s="93"/>
      <c r="R660" s="93"/>
    </row>
    <row r="661" spans="1:18" s="75" customFormat="1" ht="33.75">
      <c r="A661" s="11">
        <v>23</v>
      </c>
      <c r="B661" s="10"/>
      <c r="C661" s="45" t="s">
        <v>463</v>
      </c>
      <c r="D661" s="45" t="s">
        <v>464</v>
      </c>
      <c r="E661" s="45">
        <v>1363</v>
      </c>
      <c r="F661" s="45"/>
      <c r="G661" s="45"/>
      <c r="H661" s="45">
        <v>1363</v>
      </c>
      <c r="I661" s="45" t="s">
        <v>1547</v>
      </c>
      <c r="J661" s="45"/>
      <c r="K661" s="45"/>
      <c r="L661" s="45"/>
      <c r="M661" s="45"/>
      <c r="N661" s="45"/>
      <c r="O661" s="11" t="s">
        <v>467</v>
      </c>
      <c r="P661" s="45" t="s">
        <v>468</v>
      </c>
      <c r="Q661" s="93"/>
      <c r="R661" s="93"/>
    </row>
    <row r="662" spans="1:18" s="75" customFormat="1" ht="45">
      <c r="A662" s="11">
        <v>24</v>
      </c>
      <c r="B662" s="10"/>
      <c r="C662" s="45" t="s">
        <v>469</v>
      </c>
      <c r="D662" s="45" t="s">
        <v>470</v>
      </c>
      <c r="E662" s="45">
        <v>9717</v>
      </c>
      <c r="F662" s="45"/>
      <c r="G662" s="45"/>
      <c r="H662" s="45">
        <v>9717</v>
      </c>
      <c r="I662" s="45" t="s">
        <v>423</v>
      </c>
      <c r="J662" s="45"/>
      <c r="K662" s="45"/>
      <c r="L662" s="45"/>
      <c r="M662" s="45"/>
      <c r="N662" s="45"/>
      <c r="O662" s="11" t="s">
        <v>471</v>
      </c>
      <c r="P662" s="45" t="s">
        <v>472</v>
      </c>
      <c r="Q662" s="93"/>
      <c r="R662" s="93"/>
    </row>
    <row r="663" spans="1:18" s="75" customFormat="1" ht="33.75">
      <c r="A663" s="11">
        <v>25</v>
      </c>
      <c r="B663" s="10"/>
      <c r="C663" s="45" t="s">
        <v>473</v>
      </c>
      <c r="D663" s="45" t="s">
        <v>474</v>
      </c>
      <c r="E663" s="45">
        <v>5550</v>
      </c>
      <c r="F663" s="45"/>
      <c r="G663" s="45"/>
      <c r="H663" s="45">
        <v>5550</v>
      </c>
      <c r="I663" s="45" t="s">
        <v>1547</v>
      </c>
      <c r="J663" s="45"/>
      <c r="K663" s="45"/>
      <c r="L663" s="45"/>
      <c r="M663" s="45"/>
      <c r="N663" s="45"/>
      <c r="O663" s="45" t="s">
        <v>475</v>
      </c>
      <c r="P663" s="45" t="s">
        <v>476</v>
      </c>
      <c r="Q663" s="93"/>
      <c r="R663" s="93"/>
    </row>
    <row r="664" spans="1:18" s="75" customFormat="1" ht="45">
      <c r="A664" s="11">
        <v>26</v>
      </c>
      <c r="B664" s="10"/>
      <c r="C664" s="45" t="s">
        <v>477</v>
      </c>
      <c r="D664" s="45" t="s">
        <v>478</v>
      </c>
      <c r="E664" s="45">
        <v>10000</v>
      </c>
      <c r="F664" s="45"/>
      <c r="G664" s="45"/>
      <c r="H664" s="45">
        <v>10000</v>
      </c>
      <c r="I664" s="45" t="s">
        <v>1547</v>
      </c>
      <c r="J664" s="45"/>
      <c r="K664" s="45"/>
      <c r="L664" s="45"/>
      <c r="M664" s="45"/>
      <c r="N664" s="45"/>
      <c r="O664" s="45" t="s">
        <v>479</v>
      </c>
      <c r="P664" s="45" t="s">
        <v>480</v>
      </c>
      <c r="Q664" s="93"/>
      <c r="R664" s="93"/>
    </row>
    <row r="665" spans="1:18" s="75" customFormat="1" ht="45">
      <c r="A665" s="11">
        <v>27</v>
      </c>
      <c r="B665" s="10"/>
      <c r="C665" s="45" t="s">
        <v>481</v>
      </c>
      <c r="D665" s="45" t="s">
        <v>478</v>
      </c>
      <c r="E665" s="45">
        <v>10000</v>
      </c>
      <c r="F665" s="45"/>
      <c r="G665" s="45"/>
      <c r="H665" s="45">
        <v>10000</v>
      </c>
      <c r="I665" s="45" t="s">
        <v>1547</v>
      </c>
      <c r="J665" s="45"/>
      <c r="K665" s="45"/>
      <c r="L665" s="45"/>
      <c r="M665" s="45"/>
      <c r="N665" s="45"/>
      <c r="O665" s="45" t="s">
        <v>482</v>
      </c>
      <c r="P665" s="45" t="s">
        <v>480</v>
      </c>
      <c r="Q665" s="93"/>
      <c r="R665" s="93"/>
    </row>
    <row r="666" spans="1:18" s="75" customFormat="1" ht="45">
      <c r="A666" s="11">
        <v>28</v>
      </c>
      <c r="B666" s="10"/>
      <c r="C666" s="45" t="s">
        <v>483</v>
      </c>
      <c r="D666" s="45" t="s">
        <v>484</v>
      </c>
      <c r="E666" s="45">
        <v>3150</v>
      </c>
      <c r="F666" s="45"/>
      <c r="G666" s="45"/>
      <c r="H666" s="45">
        <v>3150</v>
      </c>
      <c r="I666" s="10" t="s">
        <v>423</v>
      </c>
      <c r="J666" s="45"/>
      <c r="K666" s="45"/>
      <c r="L666" s="45"/>
      <c r="M666" s="45"/>
      <c r="N666" s="45"/>
      <c r="O666" s="45" t="s">
        <v>485</v>
      </c>
      <c r="P666" s="45" t="s">
        <v>486</v>
      </c>
      <c r="Q666" s="93"/>
      <c r="R666" s="93"/>
    </row>
    <row r="667" spans="1:18" s="75" customFormat="1" ht="45">
      <c r="A667" s="11">
        <v>29</v>
      </c>
      <c r="B667" s="10"/>
      <c r="C667" s="45" t="s">
        <v>487</v>
      </c>
      <c r="D667" s="45" t="s">
        <v>484</v>
      </c>
      <c r="E667" s="45">
        <v>1300</v>
      </c>
      <c r="F667" s="45"/>
      <c r="G667" s="45"/>
      <c r="H667" s="45">
        <v>1300</v>
      </c>
      <c r="I667" s="10" t="s">
        <v>423</v>
      </c>
      <c r="J667" s="45"/>
      <c r="K667" s="45"/>
      <c r="L667" s="45"/>
      <c r="M667" s="45"/>
      <c r="N667" s="45"/>
      <c r="O667" s="45" t="s">
        <v>488</v>
      </c>
      <c r="P667" s="45" t="s">
        <v>489</v>
      </c>
      <c r="Q667" s="93"/>
      <c r="R667" s="93"/>
    </row>
    <row r="668" spans="1:18" s="75" customFormat="1" ht="56.25">
      <c r="A668" s="11">
        <v>30</v>
      </c>
      <c r="B668" s="10"/>
      <c r="C668" s="46" t="s">
        <v>490</v>
      </c>
      <c r="D668" s="46" t="s">
        <v>491</v>
      </c>
      <c r="E668" s="46">
        <v>1100</v>
      </c>
      <c r="F668" s="46">
        <v>100</v>
      </c>
      <c r="G668" s="46"/>
      <c r="H668" s="46">
        <v>1000</v>
      </c>
      <c r="I668" s="46" t="s">
        <v>423</v>
      </c>
      <c r="J668" s="46"/>
      <c r="K668" s="46"/>
      <c r="L668" s="46"/>
      <c r="M668" s="46"/>
      <c r="N668" s="46"/>
      <c r="O668" s="46" t="s">
        <v>492</v>
      </c>
      <c r="P668" s="46" t="s">
        <v>493</v>
      </c>
      <c r="Q668" s="93"/>
      <c r="R668" s="93"/>
    </row>
    <row r="669" spans="1:18" s="75" customFormat="1" ht="56.25">
      <c r="A669" s="11">
        <v>31</v>
      </c>
      <c r="B669" s="10"/>
      <c r="C669" s="45" t="s">
        <v>494</v>
      </c>
      <c r="D669" s="45" t="s">
        <v>495</v>
      </c>
      <c r="E669" s="45">
        <v>21050</v>
      </c>
      <c r="F669" s="45"/>
      <c r="G669" s="45"/>
      <c r="H669" s="45">
        <v>21050</v>
      </c>
      <c r="I669" s="10" t="s">
        <v>423</v>
      </c>
      <c r="J669" s="45"/>
      <c r="K669" s="45"/>
      <c r="L669" s="45"/>
      <c r="M669" s="45"/>
      <c r="N669" s="45"/>
      <c r="O669" s="45" t="s">
        <v>496</v>
      </c>
      <c r="P669" s="45" t="s">
        <v>497</v>
      </c>
      <c r="Q669" s="93"/>
      <c r="R669" s="93"/>
    </row>
    <row r="670" spans="1:18" s="75" customFormat="1" ht="33.75">
      <c r="A670" s="11">
        <v>32</v>
      </c>
      <c r="B670" s="10"/>
      <c r="C670" s="45" t="s">
        <v>498</v>
      </c>
      <c r="D670" s="45" t="s">
        <v>499</v>
      </c>
      <c r="E670" s="45">
        <v>1550</v>
      </c>
      <c r="F670" s="45"/>
      <c r="G670" s="45"/>
      <c r="H670" s="45">
        <v>1550</v>
      </c>
      <c r="I670" s="10" t="s">
        <v>423</v>
      </c>
      <c r="J670" s="45"/>
      <c r="K670" s="45"/>
      <c r="L670" s="45"/>
      <c r="M670" s="45"/>
      <c r="N670" s="45"/>
      <c r="O670" s="45" t="s">
        <v>500</v>
      </c>
      <c r="P670" s="45" t="s">
        <v>501</v>
      </c>
      <c r="Q670" s="93"/>
      <c r="R670" s="93"/>
    </row>
    <row r="671" spans="1:18" s="75" customFormat="1" ht="45">
      <c r="A671" s="11">
        <v>33</v>
      </c>
      <c r="B671" s="10"/>
      <c r="C671" s="45" t="s">
        <v>502</v>
      </c>
      <c r="D671" s="45" t="s">
        <v>495</v>
      </c>
      <c r="E671" s="45">
        <v>2492</v>
      </c>
      <c r="F671" s="45"/>
      <c r="G671" s="45"/>
      <c r="H671" s="45">
        <v>2492</v>
      </c>
      <c r="I671" s="10" t="s">
        <v>1547</v>
      </c>
      <c r="J671" s="45"/>
      <c r="K671" s="45"/>
      <c r="L671" s="45"/>
      <c r="M671" s="45"/>
      <c r="N671" s="45"/>
      <c r="O671" s="45" t="s">
        <v>503</v>
      </c>
      <c r="P671" s="45" t="s">
        <v>504</v>
      </c>
      <c r="Q671" s="93"/>
      <c r="R671" s="93"/>
    </row>
    <row r="672" spans="1:18" s="75" customFormat="1" ht="45">
      <c r="A672" s="11">
        <v>34</v>
      </c>
      <c r="B672" s="10"/>
      <c r="C672" s="45" t="s">
        <v>505</v>
      </c>
      <c r="D672" s="45" t="s">
        <v>495</v>
      </c>
      <c r="E672" s="45">
        <v>7250</v>
      </c>
      <c r="F672" s="45"/>
      <c r="G672" s="45"/>
      <c r="H672" s="45">
        <v>7250</v>
      </c>
      <c r="I672" s="10" t="s">
        <v>423</v>
      </c>
      <c r="J672" s="45"/>
      <c r="K672" s="45"/>
      <c r="L672" s="45"/>
      <c r="M672" s="45"/>
      <c r="N672" s="45"/>
      <c r="O672" s="45" t="s">
        <v>506</v>
      </c>
      <c r="P672" s="10" t="s">
        <v>507</v>
      </c>
      <c r="Q672" s="93"/>
      <c r="R672" s="93"/>
    </row>
    <row r="673" spans="1:18" s="75" customFormat="1" ht="56.25">
      <c r="A673" s="11">
        <v>35</v>
      </c>
      <c r="B673" s="10"/>
      <c r="C673" s="45" t="s">
        <v>508</v>
      </c>
      <c r="D673" s="45" t="s">
        <v>509</v>
      </c>
      <c r="E673" s="45">
        <v>1861</v>
      </c>
      <c r="F673" s="45"/>
      <c r="G673" s="45"/>
      <c r="H673" s="45">
        <v>1861</v>
      </c>
      <c r="I673" s="10" t="s">
        <v>423</v>
      </c>
      <c r="J673" s="45"/>
      <c r="K673" s="45"/>
      <c r="L673" s="45"/>
      <c r="M673" s="45"/>
      <c r="N673" s="45"/>
      <c r="O673" s="45" t="s">
        <v>510</v>
      </c>
      <c r="P673" s="45" t="s">
        <v>511</v>
      </c>
      <c r="Q673" s="93"/>
      <c r="R673" s="93"/>
    </row>
    <row r="674" spans="1:18" s="75" customFormat="1" ht="56.25">
      <c r="A674" s="11">
        <v>36</v>
      </c>
      <c r="B674" s="10"/>
      <c r="C674" s="45" t="s">
        <v>512</v>
      </c>
      <c r="D674" s="45" t="s">
        <v>513</v>
      </c>
      <c r="E674" s="45">
        <v>6937</v>
      </c>
      <c r="F674" s="45"/>
      <c r="G674" s="45"/>
      <c r="H674" s="45">
        <v>6937</v>
      </c>
      <c r="I674" s="10" t="s">
        <v>423</v>
      </c>
      <c r="J674" s="45"/>
      <c r="K674" s="45"/>
      <c r="L674" s="45"/>
      <c r="M674" s="45"/>
      <c r="N674" s="45"/>
      <c r="O674" s="45" t="s">
        <v>514</v>
      </c>
      <c r="P674" s="45" t="s">
        <v>515</v>
      </c>
      <c r="Q674" s="93"/>
      <c r="R674" s="93"/>
    </row>
    <row r="675" spans="1:18" s="75" customFormat="1" ht="45">
      <c r="A675" s="11">
        <v>37</v>
      </c>
      <c r="B675" s="10"/>
      <c r="C675" s="45" t="s">
        <v>516</v>
      </c>
      <c r="D675" s="45" t="s">
        <v>495</v>
      </c>
      <c r="E675" s="45">
        <v>467</v>
      </c>
      <c r="F675" s="45"/>
      <c r="G675" s="45"/>
      <c r="H675" s="45">
        <v>467</v>
      </c>
      <c r="I675" s="10" t="s">
        <v>423</v>
      </c>
      <c r="J675" s="45"/>
      <c r="K675" s="45"/>
      <c r="L675" s="45"/>
      <c r="M675" s="45"/>
      <c r="N675" s="45"/>
      <c r="O675" s="45" t="s">
        <v>517</v>
      </c>
      <c r="P675" s="10" t="s">
        <v>518</v>
      </c>
      <c r="Q675" s="93"/>
      <c r="R675" s="93"/>
    </row>
    <row r="676" spans="1:18" s="75" customFormat="1" ht="56.25">
      <c r="A676" s="11">
        <v>38</v>
      </c>
      <c r="B676" s="10"/>
      <c r="C676" s="45" t="s">
        <v>519</v>
      </c>
      <c r="D676" s="45" t="s">
        <v>520</v>
      </c>
      <c r="E676" s="45">
        <v>6000</v>
      </c>
      <c r="F676" s="45"/>
      <c r="G676" s="45"/>
      <c r="H676" s="45">
        <v>6000</v>
      </c>
      <c r="I676" s="10" t="s">
        <v>1547</v>
      </c>
      <c r="J676" s="45"/>
      <c r="K676" s="45"/>
      <c r="L676" s="45"/>
      <c r="M676" s="45"/>
      <c r="N676" s="45"/>
      <c r="O676" s="45" t="s">
        <v>521</v>
      </c>
      <c r="P676" s="45" t="s">
        <v>522</v>
      </c>
      <c r="Q676" s="93"/>
      <c r="R676" s="93"/>
    </row>
    <row r="677" spans="1:18" s="75" customFormat="1" ht="45">
      <c r="A677" s="11">
        <v>39</v>
      </c>
      <c r="B677" s="10"/>
      <c r="C677" s="45" t="s">
        <v>523</v>
      </c>
      <c r="D677" s="45" t="s">
        <v>495</v>
      </c>
      <c r="E677" s="45">
        <v>19161</v>
      </c>
      <c r="F677" s="45"/>
      <c r="G677" s="45"/>
      <c r="H677" s="45">
        <v>19161</v>
      </c>
      <c r="I677" s="10" t="s">
        <v>1547</v>
      </c>
      <c r="J677" s="45"/>
      <c r="K677" s="45"/>
      <c r="L677" s="45"/>
      <c r="M677" s="45"/>
      <c r="N677" s="45"/>
      <c r="O677" s="45" t="s">
        <v>524</v>
      </c>
      <c r="P677" s="10" t="s">
        <v>525</v>
      </c>
      <c r="Q677" s="93"/>
      <c r="R677" s="93"/>
    </row>
    <row r="678" spans="1:18" s="75" customFormat="1" ht="56.25">
      <c r="A678" s="11">
        <v>40</v>
      </c>
      <c r="B678" s="10"/>
      <c r="C678" s="45" t="s">
        <v>526</v>
      </c>
      <c r="D678" s="45" t="s">
        <v>527</v>
      </c>
      <c r="E678" s="45">
        <v>62512</v>
      </c>
      <c r="F678" s="45"/>
      <c r="G678" s="45"/>
      <c r="H678" s="45">
        <v>62512</v>
      </c>
      <c r="I678" s="10" t="s">
        <v>423</v>
      </c>
      <c r="J678" s="45"/>
      <c r="K678" s="45"/>
      <c r="L678" s="45"/>
      <c r="M678" s="45"/>
      <c r="N678" s="45"/>
      <c r="O678" s="45" t="s">
        <v>528</v>
      </c>
      <c r="P678" s="10" t="s">
        <v>529</v>
      </c>
      <c r="Q678" s="93"/>
      <c r="R678" s="93"/>
    </row>
    <row r="679" spans="1:18" s="75" customFormat="1" ht="56.25">
      <c r="A679" s="11">
        <v>41</v>
      </c>
      <c r="B679" s="10"/>
      <c r="C679" s="45" t="s">
        <v>530</v>
      </c>
      <c r="D679" s="45" t="s">
        <v>495</v>
      </c>
      <c r="E679" s="45">
        <v>56040</v>
      </c>
      <c r="F679" s="45"/>
      <c r="G679" s="45"/>
      <c r="H679" s="45">
        <v>56040</v>
      </c>
      <c r="I679" s="10" t="s">
        <v>423</v>
      </c>
      <c r="J679" s="45"/>
      <c r="K679" s="45"/>
      <c r="L679" s="45"/>
      <c r="M679" s="45"/>
      <c r="N679" s="45"/>
      <c r="O679" s="45" t="s">
        <v>531</v>
      </c>
      <c r="P679" s="10" t="s">
        <v>532</v>
      </c>
      <c r="Q679" s="93"/>
      <c r="R679" s="93"/>
    </row>
    <row r="680" spans="1:18" s="75" customFormat="1" ht="33.75">
      <c r="A680" s="11">
        <v>42</v>
      </c>
      <c r="B680" s="10"/>
      <c r="C680" s="45" t="s">
        <v>533</v>
      </c>
      <c r="D680" s="45" t="s">
        <v>495</v>
      </c>
      <c r="E680" s="45">
        <v>1896</v>
      </c>
      <c r="F680" s="45"/>
      <c r="G680" s="45"/>
      <c r="H680" s="45">
        <v>1896</v>
      </c>
      <c r="I680" s="10" t="s">
        <v>423</v>
      </c>
      <c r="J680" s="45"/>
      <c r="K680" s="45"/>
      <c r="L680" s="45"/>
      <c r="M680" s="45"/>
      <c r="N680" s="45"/>
      <c r="O680" s="45" t="s">
        <v>534</v>
      </c>
      <c r="P680" s="10" t="s">
        <v>535</v>
      </c>
      <c r="Q680" s="93"/>
      <c r="R680" s="93"/>
    </row>
    <row r="681" spans="1:18" s="75" customFormat="1" ht="45">
      <c r="A681" s="11">
        <v>43</v>
      </c>
      <c r="B681" s="10"/>
      <c r="C681" s="45" t="s">
        <v>536</v>
      </c>
      <c r="D681" s="45" t="s">
        <v>495</v>
      </c>
      <c r="E681" s="45">
        <v>4859</v>
      </c>
      <c r="F681" s="45"/>
      <c r="G681" s="45"/>
      <c r="H681" s="45">
        <v>4859</v>
      </c>
      <c r="I681" s="10" t="s">
        <v>1547</v>
      </c>
      <c r="J681" s="45"/>
      <c r="K681" s="45"/>
      <c r="L681" s="45"/>
      <c r="M681" s="45"/>
      <c r="N681" s="45"/>
      <c r="O681" s="45" t="s">
        <v>537</v>
      </c>
      <c r="P681" s="10" t="s">
        <v>538</v>
      </c>
      <c r="Q681" s="93"/>
      <c r="R681" s="93"/>
    </row>
    <row r="682" spans="1:18" s="75" customFormat="1" ht="67.5">
      <c r="A682" s="11">
        <v>44</v>
      </c>
      <c r="B682" s="10"/>
      <c r="C682" s="45" t="s">
        <v>539</v>
      </c>
      <c r="D682" s="45" t="s">
        <v>495</v>
      </c>
      <c r="E682" s="45">
        <v>2525</v>
      </c>
      <c r="F682" s="45"/>
      <c r="G682" s="45"/>
      <c r="H682" s="45">
        <v>2525</v>
      </c>
      <c r="I682" s="10" t="s">
        <v>423</v>
      </c>
      <c r="J682" s="45"/>
      <c r="K682" s="45"/>
      <c r="L682" s="45"/>
      <c r="M682" s="45"/>
      <c r="N682" s="45"/>
      <c r="O682" s="45" t="s">
        <v>540</v>
      </c>
      <c r="P682" s="45" t="s">
        <v>541</v>
      </c>
      <c r="Q682" s="93"/>
      <c r="R682" s="93"/>
    </row>
    <row r="683" spans="1:18" s="75" customFormat="1" ht="67.5">
      <c r="A683" s="11">
        <v>45</v>
      </c>
      <c r="B683" s="10"/>
      <c r="C683" s="45" t="s">
        <v>542</v>
      </c>
      <c r="D683" s="45" t="s">
        <v>491</v>
      </c>
      <c r="E683" s="45">
        <v>82700</v>
      </c>
      <c r="F683" s="45"/>
      <c r="G683" s="45"/>
      <c r="H683" s="45">
        <v>82700</v>
      </c>
      <c r="I683" s="10" t="s">
        <v>1547</v>
      </c>
      <c r="J683" s="45"/>
      <c r="K683" s="45"/>
      <c r="L683" s="45"/>
      <c r="M683" s="45"/>
      <c r="N683" s="45"/>
      <c r="O683" s="45" t="s">
        <v>543</v>
      </c>
      <c r="P683" s="45" t="s">
        <v>544</v>
      </c>
      <c r="Q683" s="93"/>
      <c r="R683" s="93"/>
    </row>
    <row r="684" spans="1:18" s="75" customFormat="1" ht="45">
      <c r="A684" s="11">
        <v>46</v>
      </c>
      <c r="B684" s="10"/>
      <c r="C684" s="45" t="s">
        <v>545</v>
      </c>
      <c r="D684" s="45" t="s">
        <v>495</v>
      </c>
      <c r="E684" s="45">
        <v>2017</v>
      </c>
      <c r="F684" s="45"/>
      <c r="G684" s="45"/>
      <c r="H684" s="45">
        <v>2017</v>
      </c>
      <c r="I684" s="10" t="s">
        <v>423</v>
      </c>
      <c r="J684" s="45"/>
      <c r="K684" s="45"/>
      <c r="L684" s="45"/>
      <c r="M684" s="45"/>
      <c r="N684" s="45"/>
      <c r="O684" s="45" t="s">
        <v>546</v>
      </c>
      <c r="P684" s="10" t="s">
        <v>547</v>
      </c>
      <c r="Q684" s="93"/>
      <c r="R684" s="93"/>
    </row>
    <row r="685" spans="1:18" s="75" customFormat="1" ht="45">
      <c r="A685" s="11">
        <v>47</v>
      </c>
      <c r="B685" s="10"/>
      <c r="C685" s="45" t="s">
        <v>548</v>
      </c>
      <c r="D685" s="45" t="s">
        <v>495</v>
      </c>
      <c r="E685" s="45">
        <v>12600</v>
      </c>
      <c r="F685" s="45"/>
      <c r="G685" s="45"/>
      <c r="H685" s="45">
        <v>12600</v>
      </c>
      <c r="I685" s="10" t="s">
        <v>1547</v>
      </c>
      <c r="J685" s="45"/>
      <c r="K685" s="45"/>
      <c r="L685" s="45"/>
      <c r="M685" s="45"/>
      <c r="N685" s="45"/>
      <c r="O685" s="45" t="s">
        <v>549</v>
      </c>
      <c r="P685" s="10" t="s">
        <v>550</v>
      </c>
      <c r="Q685" s="93"/>
      <c r="R685" s="93"/>
    </row>
    <row r="686" spans="1:18" s="75" customFormat="1" ht="45">
      <c r="A686" s="11">
        <v>48</v>
      </c>
      <c r="B686" s="10"/>
      <c r="C686" s="45" t="s">
        <v>551</v>
      </c>
      <c r="D686" s="45" t="s">
        <v>552</v>
      </c>
      <c r="E686" s="45">
        <v>412</v>
      </c>
      <c r="F686" s="45"/>
      <c r="G686" s="45"/>
      <c r="H686" s="45">
        <v>412</v>
      </c>
      <c r="I686" s="10" t="s">
        <v>1547</v>
      </c>
      <c r="J686" s="45"/>
      <c r="K686" s="45"/>
      <c r="L686" s="45"/>
      <c r="M686" s="45"/>
      <c r="N686" s="45"/>
      <c r="O686" s="45" t="s">
        <v>553</v>
      </c>
      <c r="P686" s="10" t="s">
        <v>554</v>
      </c>
      <c r="Q686" s="93"/>
      <c r="R686" s="93"/>
    </row>
    <row r="687" spans="1:18" s="75" customFormat="1" ht="78.75">
      <c r="A687" s="11">
        <v>49</v>
      </c>
      <c r="B687" s="10"/>
      <c r="C687" s="45" t="s">
        <v>555</v>
      </c>
      <c r="D687" s="45" t="s">
        <v>556</v>
      </c>
      <c r="E687" s="45">
        <v>5700</v>
      </c>
      <c r="F687" s="45"/>
      <c r="G687" s="45"/>
      <c r="H687" s="45">
        <v>5700</v>
      </c>
      <c r="I687" s="10" t="s">
        <v>1547</v>
      </c>
      <c r="J687" s="45"/>
      <c r="K687" s="45"/>
      <c r="L687" s="45"/>
      <c r="M687" s="45"/>
      <c r="N687" s="45"/>
      <c r="O687" s="45" t="s">
        <v>557</v>
      </c>
      <c r="P687" s="45" t="s">
        <v>558</v>
      </c>
      <c r="Q687" s="93"/>
      <c r="R687" s="93"/>
    </row>
    <row r="688" spans="1:18" s="75" customFormat="1" ht="33.75">
      <c r="A688" s="11">
        <v>50</v>
      </c>
      <c r="B688" s="10"/>
      <c r="C688" s="45" t="s">
        <v>559</v>
      </c>
      <c r="D688" s="45" t="s">
        <v>509</v>
      </c>
      <c r="E688" s="45">
        <v>200</v>
      </c>
      <c r="F688" s="45"/>
      <c r="G688" s="45"/>
      <c r="H688" s="45">
        <v>200</v>
      </c>
      <c r="I688" s="10" t="s">
        <v>1547</v>
      </c>
      <c r="J688" s="45"/>
      <c r="K688" s="45"/>
      <c r="L688" s="45"/>
      <c r="M688" s="45"/>
      <c r="N688" s="45"/>
      <c r="O688" s="45" t="s">
        <v>557</v>
      </c>
      <c r="P688" s="10" t="s">
        <v>560</v>
      </c>
      <c r="Q688" s="93"/>
      <c r="R688" s="93"/>
    </row>
    <row r="689" spans="1:18" s="75" customFormat="1" ht="33.75">
      <c r="A689" s="11">
        <v>51</v>
      </c>
      <c r="B689" s="10"/>
      <c r="C689" s="47" t="s">
        <v>561</v>
      </c>
      <c r="D689" s="47" t="s">
        <v>562</v>
      </c>
      <c r="E689" s="47">
        <v>107400</v>
      </c>
      <c r="F689" s="47"/>
      <c r="G689" s="47"/>
      <c r="H689" s="47">
        <v>107400</v>
      </c>
      <c r="I689" s="47" t="s">
        <v>1547</v>
      </c>
      <c r="J689" s="47"/>
      <c r="K689" s="47"/>
      <c r="L689" s="47"/>
      <c r="M689" s="47"/>
      <c r="N689" s="47"/>
      <c r="O689" s="47" t="s">
        <v>563</v>
      </c>
      <c r="P689" s="47" t="s">
        <v>564</v>
      </c>
      <c r="Q689" s="93"/>
      <c r="R689" s="93"/>
    </row>
    <row r="690" spans="1:18" s="75" customFormat="1" ht="56.25">
      <c r="A690" s="11">
        <v>52</v>
      </c>
      <c r="B690" s="10"/>
      <c r="C690" s="10" t="s">
        <v>565</v>
      </c>
      <c r="D690" s="10" t="s">
        <v>566</v>
      </c>
      <c r="E690" s="77">
        <v>400</v>
      </c>
      <c r="F690" s="11">
        <v>0</v>
      </c>
      <c r="G690" s="11"/>
      <c r="H690" s="11">
        <v>400</v>
      </c>
      <c r="I690" s="11" t="s">
        <v>410</v>
      </c>
      <c r="J690" s="11"/>
      <c r="K690" s="11"/>
      <c r="L690" s="11"/>
      <c r="M690" s="11"/>
      <c r="N690" s="11"/>
      <c r="O690" s="11" t="s">
        <v>567</v>
      </c>
      <c r="P690" s="11" t="s">
        <v>568</v>
      </c>
      <c r="Q690" s="93"/>
      <c r="R690" s="93"/>
    </row>
    <row r="691" spans="1:18" s="75" customFormat="1" ht="33.75">
      <c r="A691" s="11">
        <v>53</v>
      </c>
      <c r="B691" s="10"/>
      <c r="C691" s="10" t="s">
        <v>569</v>
      </c>
      <c r="D691" s="10" t="s">
        <v>570</v>
      </c>
      <c r="E691" s="77">
        <v>4600</v>
      </c>
      <c r="F691" s="10">
        <v>0</v>
      </c>
      <c r="G691" s="10"/>
      <c r="H691" s="10">
        <v>4600</v>
      </c>
      <c r="I691" s="10" t="s">
        <v>1547</v>
      </c>
      <c r="J691" s="10"/>
      <c r="K691" s="10"/>
      <c r="L691" s="10"/>
      <c r="M691" s="10"/>
      <c r="N691" s="10"/>
      <c r="O691" s="10" t="s">
        <v>571</v>
      </c>
      <c r="P691" s="10" t="s">
        <v>572</v>
      </c>
      <c r="Q691" s="93"/>
      <c r="R691" s="93"/>
    </row>
    <row r="692" spans="1:18" s="75" customFormat="1" ht="33.75">
      <c r="A692" s="11">
        <v>54</v>
      </c>
      <c r="B692" s="10"/>
      <c r="C692" s="10" t="s">
        <v>573</v>
      </c>
      <c r="D692" s="10" t="s">
        <v>574</v>
      </c>
      <c r="E692" s="77">
        <v>4000</v>
      </c>
      <c r="F692" s="10">
        <v>0</v>
      </c>
      <c r="G692" s="10"/>
      <c r="H692" s="10">
        <v>4000</v>
      </c>
      <c r="I692" s="11" t="s">
        <v>1547</v>
      </c>
      <c r="J692" s="10"/>
      <c r="K692" s="10"/>
      <c r="L692" s="10"/>
      <c r="M692" s="10"/>
      <c r="N692" s="10"/>
      <c r="O692" s="10" t="s">
        <v>575</v>
      </c>
      <c r="P692" s="10" t="s">
        <v>576</v>
      </c>
      <c r="Q692" s="93"/>
      <c r="R692" s="93"/>
    </row>
    <row r="693" spans="1:18" s="75" customFormat="1" ht="33.75">
      <c r="A693" s="11">
        <v>55</v>
      </c>
      <c r="B693" s="10"/>
      <c r="C693" s="10" t="s">
        <v>577</v>
      </c>
      <c r="D693" s="10" t="s">
        <v>578</v>
      </c>
      <c r="E693" s="77">
        <v>2050</v>
      </c>
      <c r="F693" s="10">
        <v>0</v>
      </c>
      <c r="G693" s="10"/>
      <c r="H693" s="10">
        <v>2050</v>
      </c>
      <c r="I693" s="11" t="s">
        <v>410</v>
      </c>
      <c r="J693" s="10"/>
      <c r="K693" s="10"/>
      <c r="L693" s="10"/>
      <c r="M693" s="10"/>
      <c r="N693" s="10"/>
      <c r="O693" s="10" t="s">
        <v>579</v>
      </c>
      <c r="P693" s="10" t="s">
        <v>580</v>
      </c>
      <c r="Q693" s="93"/>
      <c r="R693" s="93"/>
    </row>
    <row r="694" spans="1:18" s="75" customFormat="1" ht="56.25">
      <c r="A694" s="11">
        <v>56</v>
      </c>
      <c r="B694" s="10"/>
      <c r="C694" s="10" t="s">
        <v>565</v>
      </c>
      <c r="D694" s="10" t="s">
        <v>566</v>
      </c>
      <c r="E694" s="77">
        <v>400</v>
      </c>
      <c r="F694" s="11">
        <v>0</v>
      </c>
      <c r="G694" s="11"/>
      <c r="H694" s="11">
        <v>400</v>
      </c>
      <c r="I694" s="11" t="s">
        <v>410</v>
      </c>
      <c r="J694" s="10"/>
      <c r="K694" s="10"/>
      <c r="L694" s="10"/>
      <c r="M694" s="10"/>
      <c r="N694" s="10"/>
      <c r="O694" s="10" t="s">
        <v>581</v>
      </c>
      <c r="P694" s="10" t="s">
        <v>582</v>
      </c>
      <c r="Q694" s="93"/>
      <c r="R694" s="93"/>
    </row>
    <row r="695" spans="1:18" s="75" customFormat="1" ht="33.75">
      <c r="A695" s="11">
        <v>57</v>
      </c>
      <c r="B695" s="10"/>
      <c r="C695" s="10" t="s">
        <v>583</v>
      </c>
      <c r="D695" s="10" t="s">
        <v>566</v>
      </c>
      <c r="E695" s="77">
        <v>200</v>
      </c>
      <c r="F695" s="10">
        <v>0</v>
      </c>
      <c r="G695" s="10"/>
      <c r="H695" s="10">
        <v>200</v>
      </c>
      <c r="I695" s="10" t="s">
        <v>584</v>
      </c>
      <c r="J695" s="10"/>
      <c r="K695" s="10"/>
      <c r="L695" s="10"/>
      <c r="M695" s="10"/>
      <c r="N695" s="10"/>
      <c r="O695" s="10" t="s">
        <v>585</v>
      </c>
      <c r="P695" s="10" t="s">
        <v>586</v>
      </c>
      <c r="Q695" s="93"/>
      <c r="R695" s="93"/>
    </row>
    <row r="696" spans="1:18" s="75" customFormat="1" ht="33.75">
      <c r="A696" s="11">
        <v>58</v>
      </c>
      <c r="B696" s="10"/>
      <c r="C696" s="10" t="s">
        <v>587</v>
      </c>
      <c r="D696" s="10" t="s">
        <v>588</v>
      </c>
      <c r="E696" s="77">
        <v>655</v>
      </c>
      <c r="F696" s="10">
        <v>0</v>
      </c>
      <c r="G696" s="10"/>
      <c r="H696" s="10">
        <v>655</v>
      </c>
      <c r="I696" s="11" t="s">
        <v>410</v>
      </c>
      <c r="J696" s="10"/>
      <c r="K696" s="10"/>
      <c r="L696" s="10"/>
      <c r="M696" s="10"/>
      <c r="N696" s="10"/>
      <c r="O696" s="10" t="s">
        <v>589</v>
      </c>
      <c r="P696" s="10" t="s">
        <v>590</v>
      </c>
      <c r="Q696" s="93"/>
      <c r="R696" s="93"/>
    </row>
    <row r="697" spans="1:18" s="75" customFormat="1" ht="33.75">
      <c r="A697" s="11">
        <v>59</v>
      </c>
      <c r="B697" s="10"/>
      <c r="C697" s="10" t="s">
        <v>591</v>
      </c>
      <c r="D697" s="10" t="s">
        <v>592</v>
      </c>
      <c r="E697" s="77">
        <v>2572</v>
      </c>
      <c r="F697" s="10">
        <v>0</v>
      </c>
      <c r="G697" s="10"/>
      <c r="H697" s="10">
        <v>2572</v>
      </c>
      <c r="I697" s="10" t="s">
        <v>593</v>
      </c>
      <c r="J697" s="10"/>
      <c r="K697" s="10"/>
      <c r="L697" s="10"/>
      <c r="M697" s="10"/>
      <c r="N697" s="10"/>
      <c r="O697" s="10" t="s">
        <v>594</v>
      </c>
      <c r="P697" s="10" t="s">
        <v>595</v>
      </c>
      <c r="Q697" s="93"/>
      <c r="R697" s="93"/>
    </row>
    <row r="698" spans="1:18" s="75" customFormat="1" ht="33.75">
      <c r="A698" s="11">
        <v>60</v>
      </c>
      <c r="B698" s="10"/>
      <c r="C698" s="10" t="s">
        <v>596</v>
      </c>
      <c r="D698" s="10" t="s">
        <v>597</v>
      </c>
      <c r="E698" s="77">
        <v>5050</v>
      </c>
      <c r="F698" s="10">
        <v>0</v>
      </c>
      <c r="G698" s="10"/>
      <c r="H698" s="10">
        <v>5050</v>
      </c>
      <c r="I698" s="10" t="s">
        <v>1547</v>
      </c>
      <c r="J698" s="10"/>
      <c r="K698" s="10"/>
      <c r="L698" s="10"/>
      <c r="M698" s="10"/>
      <c r="N698" s="10"/>
      <c r="O698" s="10" t="s">
        <v>598</v>
      </c>
      <c r="P698" s="10" t="s">
        <v>599</v>
      </c>
      <c r="Q698" s="93"/>
      <c r="R698" s="93"/>
    </row>
    <row r="699" spans="1:18" s="75" customFormat="1" ht="56.25">
      <c r="A699" s="11">
        <v>61</v>
      </c>
      <c r="B699" s="10"/>
      <c r="C699" s="10" t="s">
        <v>600</v>
      </c>
      <c r="D699" s="10" t="s">
        <v>601</v>
      </c>
      <c r="E699" s="77">
        <v>4435</v>
      </c>
      <c r="F699" s="10">
        <v>0</v>
      </c>
      <c r="G699" s="10"/>
      <c r="H699" s="10">
        <v>4435</v>
      </c>
      <c r="I699" s="11" t="s">
        <v>410</v>
      </c>
      <c r="J699" s="10"/>
      <c r="K699" s="10"/>
      <c r="L699" s="10"/>
      <c r="M699" s="10"/>
      <c r="N699" s="10"/>
      <c r="O699" s="10" t="s">
        <v>602</v>
      </c>
      <c r="P699" s="10" t="s">
        <v>603</v>
      </c>
      <c r="Q699" s="93"/>
      <c r="R699" s="93"/>
    </row>
    <row r="700" spans="1:18" s="75" customFormat="1" ht="33.75">
      <c r="A700" s="11">
        <v>62</v>
      </c>
      <c r="B700" s="10"/>
      <c r="C700" s="10" t="s">
        <v>604</v>
      </c>
      <c r="D700" s="10" t="s">
        <v>578</v>
      </c>
      <c r="E700" s="77">
        <v>37000</v>
      </c>
      <c r="F700" s="10">
        <v>0</v>
      </c>
      <c r="G700" s="10"/>
      <c r="H700" s="10">
        <v>37000</v>
      </c>
      <c r="I700" s="11" t="s">
        <v>410</v>
      </c>
      <c r="J700" s="10"/>
      <c r="K700" s="10"/>
      <c r="L700" s="10"/>
      <c r="M700" s="10"/>
      <c r="N700" s="10"/>
      <c r="O700" s="10" t="s">
        <v>605</v>
      </c>
      <c r="P700" s="10" t="s">
        <v>580</v>
      </c>
      <c r="Q700" s="93"/>
      <c r="R700" s="93"/>
    </row>
    <row r="701" spans="1:18" s="75" customFormat="1" ht="33.75">
      <c r="A701" s="11">
        <v>63</v>
      </c>
      <c r="B701" s="10"/>
      <c r="C701" s="10" t="s">
        <v>606</v>
      </c>
      <c r="D701" s="10" t="s">
        <v>578</v>
      </c>
      <c r="E701" s="77">
        <v>433900</v>
      </c>
      <c r="F701" s="10">
        <v>0</v>
      </c>
      <c r="G701" s="10"/>
      <c r="H701" s="10">
        <v>433900</v>
      </c>
      <c r="I701" s="10" t="s">
        <v>1547</v>
      </c>
      <c r="J701" s="10"/>
      <c r="K701" s="10"/>
      <c r="L701" s="10"/>
      <c r="M701" s="10"/>
      <c r="N701" s="10"/>
      <c r="O701" s="10" t="s">
        <v>607</v>
      </c>
      <c r="P701" s="10" t="s">
        <v>608</v>
      </c>
      <c r="Q701" s="93"/>
      <c r="R701" s="93"/>
    </row>
    <row r="702" spans="1:18" s="75" customFormat="1" ht="33.75">
      <c r="A702" s="11">
        <v>64</v>
      </c>
      <c r="B702" s="10"/>
      <c r="C702" s="10" t="s">
        <v>609</v>
      </c>
      <c r="D702" s="10" t="s">
        <v>610</v>
      </c>
      <c r="E702" s="77">
        <v>5508125</v>
      </c>
      <c r="F702" s="10">
        <v>0</v>
      </c>
      <c r="G702" s="10"/>
      <c r="H702" s="10">
        <v>5508125</v>
      </c>
      <c r="I702" s="10" t="s">
        <v>1547</v>
      </c>
      <c r="J702" s="10"/>
      <c r="K702" s="10"/>
      <c r="L702" s="10"/>
      <c r="M702" s="10"/>
      <c r="N702" s="10"/>
      <c r="O702" s="10" t="s">
        <v>611</v>
      </c>
      <c r="P702" s="10" t="s">
        <v>612</v>
      </c>
      <c r="Q702" s="93"/>
      <c r="R702" s="93"/>
    </row>
    <row r="703" spans="1:18" s="75" customFormat="1" ht="56.25">
      <c r="A703" s="11">
        <v>65</v>
      </c>
      <c r="B703" s="10"/>
      <c r="C703" s="10" t="s">
        <v>613</v>
      </c>
      <c r="D703" s="10" t="s">
        <v>614</v>
      </c>
      <c r="E703" s="77">
        <v>7099274</v>
      </c>
      <c r="F703" s="10"/>
      <c r="G703" s="10"/>
      <c r="H703" s="10">
        <v>7099274</v>
      </c>
      <c r="I703" s="10" t="s">
        <v>615</v>
      </c>
      <c r="J703" s="10"/>
      <c r="K703" s="10"/>
      <c r="L703" s="10"/>
      <c r="M703" s="10"/>
      <c r="N703" s="10"/>
      <c r="O703" s="10" t="s">
        <v>616</v>
      </c>
      <c r="P703" s="10" t="s">
        <v>617</v>
      </c>
      <c r="Q703" s="93"/>
      <c r="R703" s="93"/>
    </row>
    <row r="704" spans="1:116" s="121" customFormat="1" ht="17.25" customHeight="1">
      <c r="A704" s="119" t="s">
        <v>2542</v>
      </c>
      <c r="B704" s="188" t="s">
        <v>2541</v>
      </c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9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20"/>
      <c r="AV704" s="120"/>
      <c r="AW704" s="120"/>
      <c r="AX704" s="120"/>
      <c r="AY704" s="120"/>
      <c r="AZ704" s="120"/>
      <c r="BA704" s="120"/>
      <c r="BB704" s="120"/>
      <c r="BC704" s="120"/>
      <c r="BD704" s="120"/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20"/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0"/>
      <c r="CH704" s="120"/>
      <c r="CI704" s="120"/>
      <c r="CJ704" s="120"/>
      <c r="CK704" s="120"/>
      <c r="CL704" s="120"/>
      <c r="CM704" s="120"/>
      <c r="CN704" s="120"/>
      <c r="CO704" s="120"/>
      <c r="CP704" s="120"/>
      <c r="CQ704" s="120"/>
      <c r="CR704" s="120"/>
      <c r="CS704" s="120"/>
      <c r="CT704" s="120"/>
      <c r="CU704" s="120"/>
      <c r="CV704" s="120"/>
      <c r="CW704" s="120"/>
      <c r="CX704" s="120"/>
      <c r="CY704" s="120"/>
      <c r="CZ704" s="120"/>
      <c r="DA704" s="120"/>
      <c r="DB704" s="120"/>
      <c r="DC704" s="120"/>
      <c r="DD704" s="120"/>
      <c r="DE704" s="120"/>
      <c r="DF704" s="120"/>
      <c r="DG704" s="120"/>
      <c r="DH704" s="120"/>
      <c r="DI704" s="120"/>
      <c r="DJ704" s="120"/>
      <c r="DK704" s="120"/>
      <c r="DL704" s="120"/>
    </row>
    <row r="705" spans="1:116" s="93" customFormat="1" ht="13.5" customHeight="1">
      <c r="A705" s="11"/>
      <c r="B705" s="11" t="s">
        <v>1544</v>
      </c>
      <c r="C705" s="11"/>
      <c r="D705" s="11"/>
      <c r="E705" s="12">
        <f>SUM(E706:F721)</f>
        <v>120615</v>
      </c>
      <c r="F705" s="12">
        <f>SUM(F706:G721)</f>
        <v>15260</v>
      </c>
      <c r="G705" s="12">
        <f>SUM(G706:H721)</f>
        <v>90095</v>
      </c>
      <c r="H705" s="12">
        <f>SUM(H706:I721)</f>
        <v>90095</v>
      </c>
      <c r="I705" s="11"/>
      <c r="J705" s="11"/>
      <c r="K705" s="11"/>
      <c r="L705" s="11"/>
      <c r="M705" s="11"/>
      <c r="N705" s="11"/>
      <c r="O705" s="11"/>
      <c r="P705" s="18"/>
      <c r="Q705" s="11"/>
      <c r="R705" s="94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  <c r="CD705" s="92"/>
      <c r="CE705" s="92"/>
      <c r="CF705" s="92"/>
      <c r="CG705" s="92"/>
      <c r="CH705" s="92"/>
      <c r="CI705" s="92"/>
      <c r="CJ705" s="92"/>
      <c r="CK705" s="92"/>
      <c r="CL705" s="92"/>
      <c r="CM705" s="92"/>
      <c r="CN705" s="92"/>
      <c r="CO705" s="92"/>
      <c r="CP705" s="92"/>
      <c r="CQ705" s="92"/>
      <c r="CR705" s="92"/>
      <c r="CS705" s="92"/>
      <c r="CT705" s="92"/>
      <c r="CU705" s="92"/>
      <c r="CV705" s="92"/>
      <c r="CW705" s="92"/>
      <c r="CX705" s="92"/>
      <c r="CY705" s="92"/>
      <c r="CZ705" s="92"/>
      <c r="DA705" s="92"/>
      <c r="DB705" s="92"/>
      <c r="DC705" s="92"/>
      <c r="DD705" s="92"/>
      <c r="DE705" s="92"/>
      <c r="DF705" s="92"/>
      <c r="DG705" s="92"/>
      <c r="DH705" s="92"/>
      <c r="DI705" s="92"/>
      <c r="DJ705" s="92"/>
      <c r="DK705" s="92"/>
      <c r="DL705" s="92"/>
    </row>
    <row r="706" spans="1:116" s="93" customFormat="1" ht="33.75">
      <c r="A706" s="11">
        <v>1</v>
      </c>
      <c r="B706" s="11"/>
      <c r="C706" s="38" t="s">
        <v>1558</v>
      </c>
      <c r="D706" s="11" t="s">
        <v>1559</v>
      </c>
      <c r="E706" s="12">
        <v>2319</v>
      </c>
      <c r="F706" s="78">
        <v>0</v>
      </c>
      <c r="G706" s="78"/>
      <c r="H706" s="78">
        <f>E706-F706</f>
        <v>2319</v>
      </c>
      <c r="I706" s="11" t="s">
        <v>1553</v>
      </c>
      <c r="J706" s="11"/>
      <c r="K706" s="11"/>
      <c r="L706" s="11"/>
      <c r="M706" s="11"/>
      <c r="N706" s="11"/>
      <c r="O706" s="11" t="s">
        <v>1560</v>
      </c>
      <c r="P706" s="10" t="s">
        <v>1561</v>
      </c>
      <c r="Q706" s="11"/>
      <c r="R706" s="11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  <c r="CD706" s="92"/>
      <c r="CE706" s="92"/>
      <c r="CF706" s="92"/>
      <c r="CG706" s="92"/>
      <c r="CH706" s="92"/>
      <c r="CI706" s="92"/>
      <c r="CJ706" s="92"/>
      <c r="CK706" s="92"/>
      <c r="CL706" s="92"/>
      <c r="CM706" s="92"/>
      <c r="CN706" s="92"/>
      <c r="CO706" s="92"/>
      <c r="CP706" s="92"/>
      <c r="CQ706" s="92"/>
      <c r="CR706" s="92"/>
      <c r="CS706" s="92"/>
      <c r="CT706" s="92"/>
      <c r="CU706" s="92"/>
      <c r="CV706" s="92"/>
      <c r="CW706" s="92"/>
      <c r="CX706" s="92"/>
      <c r="CY706" s="92"/>
      <c r="CZ706" s="92"/>
      <c r="DA706" s="92"/>
      <c r="DB706" s="92"/>
      <c r="DC706" s="92"/>
      <c r="DD706" s="92"/>
      <c r="DE706" s="92"/>
      <c r="DF706" s="92"/>
      <c r="DG706" s="92"/>
      <c r="DH706" s="92"/>
      <c r="DI706" s="92"/>
      <c r="DJ706" s="92"/>
      <c r="DK706" s="92"/>
      <c r="DL706" s="92"/>
    </row>
    <row r="707" spans="1:116" s="93" customFormat="1" ht="33.75">
      <c r="A707" s="11">
        <v>2</v>
      </c>
      <c r="B707" s="11"/>
      <c r="C707" s="38" t="s">
        <v>1147</v>
      </c>
      <c r="D707" s="11" t="s">
        <v>1148</v>
      </c>
      <c r="E707" s="12">
        <v>20000</v>
      </c>
      <c r="F707" s="79">
        <v>0</v>
      </c>
      <c r="G707" s="78"/>
      <c r="H707" s="78">
        <f aca="true" t="shared" si="6" ref="H707:H736">E707-F707</f>
        <v>20000</v>
      </c>
      <c r="I707" s="11" t="s">
        <v>1547</v>
      </c>
      <c r="J707" s="11"/>
      <c r="K707" s="11"/>
      <c r="L707" s="11"/>
      <c r="M707" s="11"/>
      <c r="N707" s="11"/>
      <c r="O707" s="11" t="s">
        <v>1149</v>
      </c>
      <c r="P707" s="10" t="s">
        <v>1150</v>
      </c>
      <c r="Q707" s="11"/>
      <c r="R707" s="11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  <c r="CD707" s="92"/>
      <c r="CE707" s="92"/>
      <c r="CF707" s="92"/>
      <c r="CG707" s="92"/>
      <c r="CH707" s="92"/>
      <c r="CI707" s="92"/>
      <c r="CJ707" s="92"/>
      <c r="CK707" s="92"/>
      <c r="CL707" s="92"/>
      <c r="CM707" s="92"/>
      <c r="CN707" s="92"/>
      <c r="CO707" s="92"/>
      <c r="CP707" s="92"/>
      <c r="CQ707" s="92"/>
      <c r="CR707" s="92"/>
      <c r="CS707" s="92"/>
      <c r="CT707" s="92"/>
      <c r="CU707" s="92"/>
      <c r="CV707" s="92"/>
      <c r="CW707" s="92"/>
      <c r="CX707" s="92"/>
      <c r="CY707" s="92"/>
      <c r="CZ707" s="92"/>
      <c r="DA707" s="92"/>
      <c r="DB707" s="92"/>
      <c r="DC707" s="92"/>
      <c r="DD707" s="92"/>
      <c r="DE707" s="92"/>
      <c r="DF707" s="92"/>
      <c r="DG707" s="92"/>
      <c r="DH707" s="92"/>
      <c r="DI707" s="92"/>
      <c r="DJ707" s="92"/>
      <c r="DK707" s="92"/>
      <c r="DL707" s="92"/>
    </row>
    <row r="708" spans="1:116" s="93" customFormat="1" ht="33.75">
      <c r="A708" s="11">
        <v>3</v>
      </c>
      <c r="B708" s="11"/>
      <c r="C708" s="38" t="s">
        <v>1151</v>
      </c>
      <c r="D708" s="11" t="s">
        <v>1152</v>
      </c>
      <c r="E708" s="12">
        <v>5000</v>
      </c>
      <c r="F708" s="79">
        <v>0</v>
      </c>
      <c r="G708" s="78"/>
      <c r="H708" s="78">
        <f t="shared" si="6"/>
        <v>5000</v>
      </c>
      <c r="I708" s="11" t="s">
        <v>1547</v>
      </c>
      <c r="J708" s="11"/>
      <c r="K708" s="11"/>
      <c r="L708" s="11"/>
      <c r="M708" s="11"/>
      <c r="N708" s="11"/>
      <c r="O708" s="11" t="s">
        <v>1153</v>
      </c>
      <c r="P708" s="10" t="s">
        <v>1562</v>
      </c>
      <c r="Q708" s="11"/>
      <c r="R708" s="11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  <c r="CC708" s="92"/>
      <c r="CD708" s="92"/>
      <c r="CE708" s="92"/>
      <c r="CF708" s="92"/>
      <c r="CG708" s="92"/>
      <c r="CH708" s="92"/>
      <c r="CI708" s="92"/>
      <c r="CJ708" s="92"/>
      <c r="CK708" s="92"/>
      <c r="CL708" s="92"/>
      <c r="CM708" s="92"/>
      <c r="CN708" s="92"/>
      <c r="CO708" s="92"/>
      <c r="CP708" s="92"/>
      <c r="CQ708" s="92"/>
      <c r="CR708" s="92"/>
      <c r="CS708" s="92"/>
      <c r="CT708" s="92"/>
      <c r="CU708" s="92"/>
      <c r="CV708" s="92"/>
      <c r="CW708" s="92"/>
      <c r="CX708" s="92"/>
      <c r="CY708" s="92"/>
      <c r="CZ708" s="92"/>
      <c r="DA708" s="92"/>
      <c r="DB708" s="92"/>
      <c r="DC708" s="92"/>
      <c r="DD708" s="92"/>
      <c r="DE708" s="92"/>
      <c r="DF708" s="92"/>
      <c r="DG708" s="92"/>
      <c r="DH708" s="92"/>
      <c r="DI708" s="92"/>
      <c r="DJ708" s="92"/>
      <c r="DK708" s="92"/>
      <c r="DL708" s="92"/>
    </row>
    <row r="709" spans="1:116" s="93" customFormat="1" ht="33.75">
      <c r="A709" s="11">
        <v>4</v>
      </c>
      <c r="B709" s="11"/>
      <c r="C709" s="38" t="s">
        <v>1563</v>
      </c>
      <c r="D709" s="11" t="s">
        <v>1564</v>
      </c>
      <c r="E709" s="12">
        <v>4059</v>
      </c>
      <c r="F709" s="79">
        <v>500</v>
      </c>
      <c r="G709" s="78"/>
      <c r="H709" s="78">
        <f t="shared" si="6"/>
        <v>3559</v>
      </c>
      <c r="I709" s="11" t="s">
        <v>1547</v>
      </c>
      <c r="J709" s="11"/>
      <c r="K709" s="11"/>
      <c r="L709" s="11"/>
      <c r="M709" s="11"/>
      <c r="N709" s="11"/>
      <c r="O709" s="11" t="s">
        <v>1565</v>
      </c>
      <c r="P709" s="10" t="s">
        <v>1566</v>
      </c>
      <c r="Q709" s="11"/>
      <c r="R709" s="11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  <c r="CD709" s="92"/>
      <c r="CE709" s="92"/>
      <c r="CF709" s="92"/>
      <c r="CG709" s="92"/>
      <c r="CH709" s="92"/>
      <c r="CI709" s="92"/>
      <c r="CJ709" s="92"/>
      <c r="CK709" s="92"/>
      <c r="CL709" s="92"/>
      <c r="CM709" s="92"/>
      <c r="CN709" s="92"/>
      <c r="CO709" s="92"/>
      <c r="CP709" s="92"/>
      <c r="CQ709" s="92"/>
      <c r="CR709" s="92"/>
      <c r="CS709" s="92"/>
      <c r="CT709" s="92"/>
      <c r="CU709" s="92"/>
      <c r="CV709" s="92"/>
      <c r="CW709" s="92"/>
      <c r="CX709" s="92"/>
      <c r="CY709" s="92"/>
      <c r="CZ709" s="92"/>
      <c r="DA709" s="92"/>
      <c r="DB709" s="92"/>
      <c r="DC709" s="92"/>
      <c r="DD709" s="92"/>
      <c r="DE709" s="92"/>
      <c r="DF709" s="92"/>
      <c r="DG709" s="92"/>
      <c r="DH709" s="92"/>
      <c r="DI709" s="92"/>
      <c r="DJ709" s="92"/>
      <c r="DK709" s="92"/>
      <c r="DL709" s="92"/>
    </row>
    <row r="710" spans="1:116" s="93" customFormat="1" ht="33.75">
      <c r="A710" s="11">
        <v>5</v>
      </c>
      <c r="B710" s="11"/>
      <c r="C710" s="38" t="s">
        <v>1567</v>
      </c>
      <c r="D710" s="11" t="s">
        <v>1568</v>
      </c>
      <c r="E710" s="12">
        <v>17560</v>
      </c>
      <c r="F710" s="79">
        <v>7560</v>
      </c>
      <c r="G710" s="78"/>
      <c r="H710" s="78">
        <f t="shared" si="6"/>
        <v>10000</v>
      </c>
      <c r="I710" s="11" t="s">
        <v>1553</v>
      </c>
      <c r="J710" s="11"/>
      <c r="K710" s="11"/>
      <c r="L710" s="11"/>
      <c r="M710" s="11"/>
      <c r="N710" s="11"/>
      <c r="O710" s="11" t="s">
        <v>1569</v>
      </c>
      <c r="P710" s="10" t="s">
        <v>1570</v>
      </c>
      <c r="Q710" s="11"/>
      <c r="R710" s="11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  <c r="CC710" s="92"/>
      <c r="CD710" s="92"/>
      <c r="CE710" s="92"/>
      <c r="CF710" s="92"/>
      <c r="CG710" s="92"/>
      <c r="CH710" s="92"/>
      <c r="CI710" s="92"/>
      <c r="CJ710" s="92"/>
      <c r="CK710" s="92"/>
      <c r="CL710" s="92"/>
      <c r="CM710" s="92"/>
      <c r="CN710" s="92"/>
      <c r="CO710" s="92"/>
      <c r="CP710" s="92"/>
      <c r="CQ710" s="92"/>
      <c r="CR710" s="92"/>
      <c r="CS710" s="92"/>
      <c r="CT710" s="92"/>
      <c r="CU710" s="92"/>
      <c r="CV710" s="92"/>
      <c r="CW710" s="92"/>
      <c r="CX710" s="92"/>
      <c r="CY710" s="92"/>
      <c r="CZ710" s="92"/>
      <c r="DA710" s="92"/>
      <c r="DB710" s="92"/>
      <c r="DC710" s="92"/>
      <c r="DD710" s="92"/>
      <c r="DE710" s="92"/>
      <c r="DF710" s="92"/>
      <c r="DG710" s="92"/>
      <c r="DH710" s="92"/>
      <c r="DI710" s="92"/>
      <c r="DJ710" s="92"/>
      <c r="DK710" s="92"/>
      <c r="DL710" s="92"/>
    </row>
    <row r="711" spans="1:116" s="93" customFormat="1" ht="33.75">
      <c r="A711" s="11">
        <v>6</v>
      </c>
      <c r="B711" s="11"/>
      <c r="C711" s="38" t="s">
        <v>1571</v>
      </c>
      <c r="D711" s="11" t="s">
        <v>1568</v>
      </c>
      <c r="E711" s="12">
        <v>1700</v>
      </c>
      <c r="F711" s="79">
        <v>0</v>
      </c>
      <c r="G711" s="78"/>
      <c r="H711" s="78">
        <f t="shared" si="6"/>
        <v>1700</v>
      </c>
      <c r="I711" s="11" t="s">
        <v>1553</v>
      </c>
      <c r="J711" s="11"/>
      <c r="K711" s="11"/>
      <c r="L711" s="11"/>
      <c r="M711" s="11"/>
      <c r="N711" s="11"/>
      <c r="O711" s="11" t="s">
        <v>1572</v>
      </c>
      <c r="P711" s="10" t="s">
        <v>1573</v>
      </c>
      <c r="Q711" s="11"/>
      <c r="R711" s="11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  <c r="CC711" s="92"/>
      <c r="CD711" s="92"/>
      <c r="CE711" s="92"/>
      <c r="CF711" s="92"/>
      <c r="CG711" s="92"/>
      <c r="CH711" s="92"/>
      <c r="CI711" s="92"/>
      <c r="CJ711" s="92"/>
      <c r="CK711" s="92"/>
      <c r="CL711" s="92"/>
      <c r="CM711" s="92"/>
      <c r="CN711" s="92"/>
      <c r="CO711" s="92"/>
      <c r="CP711" s="92"/>
      <c r="CQ711" s="92"/>
      <c r="CR711" s="92"/>
      <c r="CS711" s="92"/>
      <c r="CT711" s="92"/>
      <c r="CU711" s="92"/>
      <c r="CV711" s="92"/>
      <c r="CW711" s="92"/>
      <c r="CX711" s="92"/>
      <c r="CY711" s="92"/>
      <c r="CZ711" s="92"/>
      <c r="DA711" s="92"/>
      <c r="DB711" s="92"/>
      <c r="DC711" s="92"/>
      <c r="DD711" s="92"/>
      <c r="DE711" s="92"/>
      <c r="DF711" s="92"/>
      <c r="DG711" s="92"/>
      <c r="DH711" s="92"/>
      <c r="DI711" s="92"/>
      <c r="DJ711" s="92"/>
      <c r="DK711" s="92"/>
      <c r="DL711" s="92"/>
    </row>
    <row r="712" spans="1:116" s="93" customFormat="1" ht="33.75">
      <c r="A712" s="11">
        <v>7</v>
      </c>
      <c r="B712" s="11"/>
      <c r="C712" s="38" t="s">
        <v>1154</v>
      </c>
      <c r="D712" s="11" t="s">
        <v>1155</v>
      </c>
      <c r="E712" s="12">
        <v>9700</v>
      </c>
      <c r="F712" s="79">
        <v>0</v>
      </c>
      <c r="G712" s="78"/>
      <c r="H712" s="78">
        <f t="shared" si="6"/>
        <v>9700</v>
      </c>
      <c r="I712" s="11" t="s">
        <v>1553</v>
      </c>
      <c r="J712" s="11"/>
      <c r="K712" s="11"/>
      <c r="L712" s="11"/>
      <c r="M712" s="11"/>
      <c r="N712" s="11"/>
      <c r="O712" s="11" t="s">
        <v>1156</v>
      </c>
      <c r="P712" s="10" t="s">
        <v>1157</v>
      </c>
      <c r="Q712" s="11"/>
      <c r="R712" s="11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  <c r="CC712" s="92"/>
      <c r="CD712" s="92"/>
      <c r="CE712" s="92"/>
      <c r="CF712" s="92"/>
      <c r="CG712" s="92"/>
      <c r="CH712" s="92"/>
      <c r="CI712" s="92"/>
      <c r="CJ712" s="92"/>
      <c r="CK712" s="92"/>
      <c r="CL712" s="92"/>
      <c r="CM712" s="92"/>
      <c r="CN712" s="92"/>
      <c r="CO712" s="92"/>
      <c r="CP712" s="92"/>
      <c r="CQ712" s="92"/>
      <c r="CR712" s="92"/>
      <c r="CS712" s="92"/>
      <c r="CT712" s="92"/>
      <c r="CU712" s="92"/>
      <c r="CV712" s="92"/>
      <c r="CW712" s="92"/>
      <c r="CX712" s="92"/>
      <c r="CY712" s="92"/>
      <c r="CZ712" s="92"/>
      <c r="DA712" s="92"/>
      <c r="DB712" s="92"/>
      <c r="DC712" s="92"/>
      <c r="DD712" s="92"/>
      <c r="DE712" s="92"/>
      <c r="DF712" s="92"/>
      <c r="DG712" s="92"/>
      <c r="DH712" s="92"/>
      <c r="DI712" s="92"/>
      <c r="DJ712" s="92"/>
      <c r="DK712" s="92"/>
      <c r="DL712" s="92"/>
    </row>
    <row r="713" spans="1:116" s="93" customFormat="1" ht="33.75">
      <c r="A713" s="11">
        <v>8</v>
      </c>
      <c r="B713" s="11"/>
      <c r="C713" s="38" t="s">
        <v>1575</v>
      </c>
      <c r="D713" s="11" t="s">
        <v>1576</v>
      </c>
      <c r="E713" s="12">
        <v>15200</v>
      </c>
      <c r="F713" s="79">
        <v>7200</v>
      </c>
      <c r="G713" s="78"/>
      <c r="H713" s="78">
        <f t="shared" si="6"/>
        <v>8000</v>
      </c>
      <c r="I713" s="11" t="s">
        <v>1547</v>
      </c>
      <c r="J713" s="11"/>
      <c r="K713" s="11"/>
      <c r="L713" s="11"/>
      <c r="M713" s="11"/>
      <c r="N713" s="11"/>
      <c r="O713" s="11" t="s">
        <v>1158</v>
      </c>
      <c r="P713" s="10" t="s">
        <v>1577</v>
      </c>
      <c r="Q713" s="11"/>
      <c r="R713" s="11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  <c r="CD713" s="92"/>
      <c r="CE713" s="92"/>
      <c r="CF713" s="92"/>
      <c r="CG713" s="92"/>
      <c r="CH713" s="92"/>
      <c r="CI713" s="92"/>
      <c r="CJ713" s="92"/>
      <c r="CK713" s="92"/>
      <c r="CL713" s="92"/>
      <c r="CM713" s="92"/>
      <c r="CN713" s="92"/>
      <c r="CO713" s="92"/>
      <c r="CP713" s="92"/>
      <c r="CQ713" s="92"/>
      <c r="CR713" s="92"/>
      <c r="CS713" s="92"/>
      <c r="CT713" s="92"/>
      <c r="CU713" s="92"/>
      <c r="CV713" s="92"/>
      <c r="CW713" s="92"/>
      <c r="CX713" s="92"/>
      <c r="CY713" s="92"/>
      <c r="CZ713" s="92"/>
      <c r="DA713" s="92"/>
      <c r="DB713" s="92"/>
      <c r="DC713" s="92"/>
      <c r="DD713" s="92"/>
      <c r="DE713" s="92"/>
      <c r="DF713" s="92"/>
      <c r="DG713" s="92"/>
      <c r="DH713" s="92"/>
      <c r="DI713" s="92"/>
      <c r="DJ713" s="92"/>
      <c r="DK713" s="92"/>
      <c r="DL713" s="92"/>
    </row>
    <row r="714" spans="1:116" s="93" customFormat="1" ht="33.75">
      <c r="A714" s="11">
        <v>9</v>
      </c>
      <c r="B714" s="11"/>
      <c r="C714" s="38" t="s">
        <v>1159</v>
      </c>
      <c r="D714" s="11" t="s">
        <v>1160</v>
      </c>
      <c r="E714" s="12">
        <v>579</v>
      </c>
      <c r="F714" s="79">
        <v>0</v>
      </c>
      <c r="G714" s="78"/>
      <c r="H714" s="78">
        <f t="shared" si="6"/>
        <v>579</v>
      </c>
      <c r="I714" s="11" t="s">
        <v>1553</v>
      </c>
      <c r="J714" s="11"/>
      <c r="K714" s="11"/>
      <c r="L714" s="11"/>
      <c r="M714" s="11"/>
      <c r="N714" s="11"/>
      <c r="O714" s="11" t="s">
        <v>1161</v>
      </c>
      <c r="P714" s="10" t="s">
        <v>1162</v>
      </c>
      <c r="Q714" s="11"/>
      <c r="R714" s="11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  <c r="CC714" s="92"/>
      <c r="CD714" s="92"/>
      <c r="CE714" s="92"/>
      <c r="CF714" s="92"/>
      <c r="CG714" s="92"/>
      <c r="CH714" s="92"/>
      <c r="CI714" s="92"/>
      <c r="CJ714" s="92"/>
      <c r="CK714" s="92"/>
      <c r="CL714" s="92"/>
      <c r="CM714" s="92"/>
      <c r="CN714" s="92"/>
      <c r="CO714" s="92"/>
      <c r="CP714" s="92"/>
      <c r="CQ714" s="92"/>
      <c r="CR714" s="92"/>
      <c r="CS714" s="92"/>
      <c r="CT714" s="92"/>
      <c r="CU714" s="92"/>
      <c r="CV714" s="92"/>
      <c r="CW714" s="92"/>
      <c r="CX714" s="92"/>
      <c r="CY714" s="92"/>
      <c r="CZ714" s="92"/>
      <c r="DA714" s="92"/>
      <c r="DB714" s="92"/>
      <c r="DC714" s="92"/>
      <c r="DD714" s="92"/>
      <c r="DE714" s="92"/>
      <c r="DF714" s="92"/>
      <c r="DG714" s="92"/>
      <c r="DH714" s="92"/>
      <c r="DI714" s="92"/>
      <c r="DJ714" s="92"/>
      <c r="DK714" s="92"/>
      <c r="DL714" s="92"/>
    </row>
    <row r="715" spans="1:116" s="93" customFormat="1" ht="33.75">
      <c r="A715" s="11">
        <v>10</v>
      </c>
      <c r="B715" s="11"/>
      <c r="C715" s="38" t="s">
        <v>1163</v>
      </c>
      <c r="D715" s="11" t="s">
        <v>1155</v>
      </c>
      <c r="E715" s="12">
        <v>5800</v>
      </c>
      <c r="F715" s="79">
        <v>0</v>
      </c>
      <c r="G715" s="78"/>
      <c r="H715" s="78">
        <f t="shared" si="6"/>
        <v>5800</v>
      </c>
      <c r="I715" s="11" t="s">
        <v>1164</v>
      </c>
      <c r="J715" s="11"/>
      <c r="K715" s="11"/>
      <c r="L715" s="11"/>
      <c r="M715" s="11"/>
      <c r="N715" s="11"/>
      <c r="O715" s="11" t="s">
        <v>1165</v>
      </c>
      <c r="P715" s="10" t="s">
        <v>1166</v>
      </c>
      <c r="Q715" s="11"/>
      <c r="R715" s="11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  <c r="CD715" s="92"/>
      <c r="CE715" s="92"/>
      <c r="CF715" s="92"/>
      <c r="CG715" s="92"/>
      <c r="CH715" s="92"/>
      <c r="CI715" s="92"/>
      <c r="CJ715" s="92"/>
      <c r="CK715" s="92"/>
      <c r="CL715" s="92"/>
      <c r="CM715" s="92"/>
      <c r="CN715" s="92"/>
      <c r="CO715" s="92"/>
      <c r="CP715" s="92"/>
      <c r="CQ715" s="92"/>
      <c r="CR715" s="92"/>
      <c r="CS715" s="92"/>
      <c r="CT715" s="92"/>
      <c r="CU715" s="92"/>
      <c r="CV715" s="92"/>
      <c r="CW715" s="92"/>
      <c r="CX715" s="92"/>
      <c r="CY715" s="92"/>
      <c r="CZ715" s="92"/>
      <c r="DA715" s="92"/>
      <c r="DB715" s="92"/>
      <c r="DC715" s="92"/>
      <c r="DD715" s="92"/>
      <c r="DE715" s="92"/>
      <c r="DF715" s="92"/>
      <c r="DG715" s="92"/>
      <c r="DH715" s="92"/>
      <c r="DI715" s="92"/>
      <c r="DJ715" s="92"/>
      <c r="DK715" s="92"/>
      <c r="DL715" s="92"/>
    </row>
    <row r="716" spans="1:116" s="93" customFormat="1" ht="33.75">
      <c r="A716" s="11">
        <v>11</v>
      </c>
      <c r="B716" s="11"/>
      <c r="C716" s="38" t="s">
        <v>1167</v>
      </c>
      <c r="D716" s="11" t="s">
        <v>1574</v>
      </c>
      <c r="E716" s="12">
        <v>8184</v>
      </c>
      <c r="F716" s="79">
        <v>0</v>
      </c>
      <c r="G716" s="78"/>
      <c r="H716" s="78">
        <f t="shared" si="6"/>
        <v>8184</v>
      </c>
      <c r="I716" s="11" t="s">
        <v>1553</v>
      </c>
      <c r="J716" s="11"/>
      <c r="K716" s="11"/>
      <c r="L716" s="11"/>
      <c r="M716" s="11"/>
      <c r="N716" s="11"/>
      <c r="O716" s="11" t="s">
        <v>1168</v>
      </c>
      <c r="P716" s="10" t="s">
        <v>1169</v>
      </c>
      <c r="Q716" s="11"/>
      <c r="R716" s="11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  <c r="CC716" s="92"/>
      <c r="CD716" s="92"/>
      <c r="CE716" s="92"/>
      <c r="CF716" s="92"/>
      <c r="CG716" s="92"/>
      <c r="CH716" s="92"/>
      <c r="CI716" s="92"/>
      <c r="CJ716" s="92"/>
      <c r="CK716" s="92"/>
      <c r="CL716" s="92"/>
      <c r="CM716" s="92"/>
      <c r="CN716" s="92"/>
      <c r="CO716" s="92"/>
      <c r="CP716" s="92"/>
      <c r="CQ716" s="92"/>
      <c r="CR716" s="92"/>
      <c r="CS716" s="92"/>
      <c r="CT716" s="92"/>
      <c r="CU716" s="92"/>
      <c r="CV716" s="92"/>
      <c r="CW716" s="92"/>
      <c r="CX716" s="92"/>
      <c r="CY716" s="92"/>
      <c r="CZ716" s="92"/>
      <c r="DA716" s="92"/>
      <c r="DB716" s="92"/>
      <c r="DC716" s="92"/>
      <c r="DD716" s="92"/>
      <c r="DE716" s="92"/>
      <c r="DF716" s="92"/>
      <c r="DG716" s="92"/>
      <c r="DH716" s="92"/>
      <c r="DI716" s="92"/>
      <c r="DJ716" s="92"/>
      <c r="DK716" s="92"/>
      <c r="DL716" s="92"/>
    </row>
    <row r="717" spans="1:116" s="93" customFormat="1" ht="33.75">
      <c r="A717" s="11">
        <v>12</v>
      </c>
      <c r="B717" s="11"/>
      <c r="C717" s="38" t="s">
        <v>1170</v>
      </c>
      <c r="D717" s="11" t="s">
        <v>1171</v>
      </c>
      <c r="E717" s="12">
        <v>1591</v>
      </c>
      <c r="F717" s="79">
        <v>0</v>
      </c>
      <c r="G717" s="78"/>
      <c r="H717" s="79">
        <f t="shared" si="6"/>
        <v>1591</v>
      </c>
      <c r="I717" s="11" t="s">
        <v>1553</v>
      </c>
      <c r="J717" s="11"/>
      <c r="K717" s="11"/>
      <c r="L717" s="11"/>
      <c r="M717" s="11"/>
      <c r="N717" s="11"/>
      <c r="O717" s="11" t="s">
        <v>1172</v>
      </c>
      <c r="P717" s="10" t="s">
        <v>1173</v>
      </c>
      <c r="Q717" s="11"/>
      <c r="R717" s="11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  <c r="CD717" s="92"/>
      <c r="CE717" s="92"/>
      <c r="CF717" s="92"/>
      <c r="CG717" s="92"/>
      <c r="CH717" s="92"/>
      <c r="CI717" s="92"/>
      <c r="CJ717" s="92"/>
      <c r="CK717" s="92"/>
      <c r="CL717" s="92"/>
      <c r="CM717" s="92"/>
      <c r="CN717" s="92"/>
      <c r="CO717" s="92"/>
      <c r="CP717" s="92"/>
      <c r="CQ717" s="92"/>
      <c r="CR717" s="92"/>
      <c r="CS717" s="92"/>
      <c r="CT717" s="92"/>
      <c r="CU717" s="92"/>
      <c r="CV717" s="92"/>
      <c r="CW717" s="92"/>
      <c r="CX717" s="92"/>
      <c r="CY717" s="92"/>
      <c r="CZ717" s="92"/>
      <c r="DA717" s="92"/>
      <c r="DB717" s="92"/>
      <c r="DC717" s="92"/>
      <c r="DD717" s="92"/>
      <c r="DE717" s="92"/>
      <c r="DF717" s="92"/>
      <c r="DG717" s="92"/>
      <c r="DH717" s="92"/>
      <c r="DI717" s="92"/>
      <c r="DJ717" s="92"/>
      <c r="DK717" s="92"/>
      <c r="DL717" s="92"/>
    </row>
    <row r="718" spans="1:116" s="93" customFormat="1" ht="33.75">
      <c r="A718" s="11">
        <v>13</v>
      </c>
      <c r="B718" s="11"/>
      <c r="C718" s="80" t="s">
        <v>191</v>
      </c>
      <c r="D718" s="11" t="s">
        <v>1574</v>
      </c>
      <c r="E718" s="12">
        <v>500</v>
      </c>
      <c r="F718" s="79"/>
      <c r="G718" s="78"/>
      <c r="H718" s="79">
        <f t="shared" si="6"/>
        <v>500</v>
      </c>
      <c r="I718" s="11" t="s">
        <v>1553</v>
      </c>
      <c r="J718" s="11"/>
      <c r="K718" s="11"/>
      <c r="L718" s="11"/>
      <c r="M718" s="11"/>
      <c r="N718" s="11"/>
      <c r="O718" s="11" t="s">
        <v>192</v>
      </c>
      <c r="P718" s="10" t="s">
        <v>193</v>
      </c>
      <c r="Q718" s="11"/>
      <c r="R718" s="11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  <c r="CD718" s="92"/>
      <c r="CE718" s="92"/>
      <c r="CF718" s="92"/>
      <c r="CG718" s="92"/>
      <c r="CH718" s="92"/>
      <c r="CI718" s="92"/>
      <c r="CJ718" s="92"/>
      <c r="CK718" s="92"/>
      <c r="CL718" s="92"/>
      <c r="CM718" s="92"/>
      <c r="CN718" s="92"/>
      <c r="CO718" s="92"/>
      <c r="CP718" s="92"/>
      <c r="CQ718" s="92"/>
      <c r="CR718" s="92"/>
      <c r="CS718" s="92"/>
      <c r="CT718" s="92"/>
      <c r="CU718" s="92"/>
      <c r="CV718" s="92"/>
      <c r="CW718" s="92"/>
      <c r="CX718" s="92"/>
      <c r="CY718" s="92"/>
      <c r="CZ718" s="92"/>
      <c r="DA718" s="92"/>
      <c r="DB718" s="92"/>
      <c r="DC718" s="92"/>
      <c r="DD718" s="92"/>
      <c r="DE718" s="92"/>
      <c r="DF718" s="92"/>
      <c r="DG718" s="92"/>
      <c r="DH718" s="92"/>
      <c r="DI718" s="92"/>
      <c r="DJ718" s="92"/>
      <c r="DK718" s="92"/>
      <c r="DL718" s="92"/>
    </row>
    <row r="719" spans="1:116" s="93" customFormat="1" ht="33.75">
      <c r="A719" s="11">
        <v>14</v>
      </c>
      <c r="B719" s="11"/>
      <c r="C719" s="38" t="s">
        <v>194</v>
      </c>
      <c r="D719" s="11" t="s">
        <v>195</v>
      </c>
      <c r="E719" s="12">
        <v>523</v>
      </c>
      <c r="F719" s="79"/>
      <c r="G719" s="78"/>
      <c r="H719" s="79">
        <f t="shared" si="6"/>
        <v>523</v>
      </c>
      <c r="I719" s="11" t="s">
        <v>1553</v>
      </c>
      <c r="J719" s="11"/>
      <c r="K719" s="11"/>
      <c r="L719" s="11"/>
      <c r="M719" s="11"/>
      <c r="N719" s="11"/>
      <c r="O719" s="11" t="s">
        <v>196</v>
      </c>
      <c r="P719" s="10" t="s">
        <v>197</v>
      </c>
      <c r="Q719" s="11"/>
      <c r="R719" s="11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  <c r="CD719" s="92"/>
      <c r="CE719" s="92"/>
      <c r="CF719" s="92"/>
      <c r="CG719" s="92"/>
      <c r="CH719" s="92"/>
      <c r="CI719" s="92"/>
      <c r="CJ719" s="92"/>
      <c r="CK719" s="92"/>
      <c r="CL719" s="92"/>
      <c r="CM719" s="92"/>
      <c r="CN719" s="92"/>
      <c r="CO719" s="92"/>
      <c r="CP719" s="92"/>
      <c r="CQ719" s="92"/>
      <c r="CR719" s="92"/>
      <c r="CS719" s="92"/>
      <c r="CT719" s="92"/>
      <c r="CU719" s="92"/>
      <c r="CV719" s="92"/>
      <c r="CW719" s="92"/>
      <c r="CX719" s="92"/>
      <c r="CY719" s="92"/>
      <c r="CZ719" s="92"/>
      <c r="DA719" s="92"/>
      <c r="DB719" s="92"/>
      <c r="DC719" s="92"/>
      <c r="DD719" s="92"/>
      <c r="DE719" s="92"/>
      <c r="DF719" s="92"/>
      <c r="DG719" s="92"/>
      <c r="DH719" s="92"/>
      <c r="DI719" s="92"/>
      <c r="DJ719" s="92"/>
      <c r="DK719" s="92"/>
      <c r="DL719" s="92"/>
    </row>
    <row r="720" spans="1:116" s="93" customFormat="1" ht="33.75">
      <c r="A720" s="11">
        <v>15</v>
      </c>
      <c r="B720" s="11"/>
      <c r="C720" s="38" t="s">
        <v>198</v>
      </c>
      <c r="D720" s="11" t="s">
        <v>199</v>
      </c>
      <c r="E720" s="12">
        <v>11650</v>
      </c>
      <c r="F720" s="79"/>
      <c r="G720" s="78"/>
      <c r="H720" s="79">
        <f t="shared" si="6"/>
        <v>11650</v>
      </c>
      <c r="I720" s="11" t="s">
        <v>1553</v>
      </c>
      <c r="J720" s="11"/>
      <c r="K720" s="11"/>
      <c r="L720" s="11"/>
      <c r="M720" s="11"/>
      <c r="N720" s="11"/>
      <c r="O720" s="11" t="s">
        <v>200</v>
      </c>
      <c r="P720" s="10" t="s">
        <v>201</v>
      </c>
      <c r="Q720" s="11"/>
      <c r="R720" s="11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 s="92"/>
      <c r="CO720" s="92"/>
      <c r="CP720" s="92"/>
      <c r="CQ720" s="92"/>
      <c r="CR720" s="92"/>
      <c r="CS720" s="92"/>
      <c r="CT720" s="92"/>
      <c r="CU720" s="92"/>
      <c r="CV720" s="92"/>
      <c r="CW720" s="92"/>
      <c r="CX720" s="92"/>
      <c r="CY720" s="92"/>
      <c r="CZ720" s="92"/>
      <c r="DA720" s="92"/>
      <c r="DB720" s="92"/>
      <c r="DC720" s="92"/>
      <c r="DD720" s="92"/>
      <c r="DE720" s="92"/>
      <c r="DF720" s="92"/>
      <c r="DG720" s="92"/>
      <c r="DH720" s="92"/>
      <c r="DI720" s="92"/>
      <c r="DJ720" s="92"/>
      <c r="DK720" s="92"/>
      <c r="DL720" s="92"/>
    </row>
    <row r="721" spans="1:116" s="93" customFormat="1" ht="33.75">
      <c r="A721" s="11">
        <v>16</v>
      </c>
      <c r="B721" s="11"/>
      <c r="C721" s="38" t="s">
        <v>202</v>
      </c>
      <c r="D721" s="11" t="s">
        <v>203</v>
      </c>
      <c r="E721" s="12">
        <v>990</v>
      </c>
      <c r="F721" s="79"/>
      <c r="G721" s="78"/>
      <c r="H721" s="79">
        <f t="shared" si="6"/>
        <v>990</v>
      </c>
      <c r="I721" s="11" t="s">
        <v>1553</v>
      </c>
      <c r="J721" s="11"/>
      <c r="K721" s="11"/>
      <c r="L721" s="11"/>
      <c r="M721" s="11"/>
      <c r="N721" s="11"/>
      <c r="O721" s="11" t="s">
        <v>204</v>
      </c>
      <c r="P721" s="10" t="s">
        <v>205</v>
      </c>
      <c r="Q721" s="11"/>
      <c r="R721" s="11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 s="92"/>
      <c r="CO721" s="92"/>
      <c r="CP721" s="92"/>
      <c r="CQ721" s="92"/>
      <c r="CR721" s="92"/>
      <c r="CS721" s="92"/>
      <c r="CT721" s="92"/>
      <c r="CU721" s="92"/>
      <c r="CV721" s="92"/>
      <c r="CW721" s="92"/>
      <c r="CX721" s="92"/>
      <c r="CY721" s="92"/>
      <c r="CZ721" s="92"/>
      <c r="DA721" s="92"/>
      <c r="DB721" s="92"/>
      <c r="DC721" s="92"/>
      <c r="DD721" s="92"/>
      <c r="DE721" s="92"/>
      <c r="DF721" s="92"/>
      <c r="DG721" s="92"/>
      <c r="DH721" s="92"/>
      <c r="DI721" s="92"/>
      <c r="DJ721" s="92"/>
      <c r="DK721" s="92"/>
      <c r="DL721" s="92"/>
    </row>
    <row r="722" spans="1:116" s="93" customFormat="1" ht="33.75">
      <c r="A722" s="11">
        <v>17</v>
      </c>
      <c r="B722" s="11"/>
      <c r="C722" s="38" t="s">
        <v>206</v>
      </c>
      <c r="D722" s="11" t="s">
        <v>207</v>
      </c>
      <c r="E722" s="12">
        <v>5200</v>
      </c>
      <c r="F722" s="79"/>
      <c r="G722" s="78"/>
      <c r="H722" s="79">
        <f t="shared" si="6"/>
        <v>5200</v>
      </c>
      <c r="I722" s="11" t="s">
        <v>1553</v>
      </c>
      <c r="J722" s="11"/>
      <c r="K722" s="11"/>
      <c r="L722" s="11"/>
      <c r="M722" s="11"/>
      <c r="N722" s="11"/>
      <c r="O722" s="11" t="s">
        <v>208</v>
      </c>
      <c r="P722" s="10" t="s">
        <v>209</v>
      </c>
      <c r="Q722" s="11"/>
      <c r="R722" s="11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 s="92"/>
      <c r="CO722" s="92"/>
      <c r="CP722" s="92"/>
      <c r="CQ722" s="92"/>
      <c r="CR722" s="92"/>
      <c r="CS722" s="92"/>
      <c r="CT722" s="92"/>
      <c r="CU722" s="92"/>
      <c r="CV722" s="92"/>
      <c r="CW722" s="92"/>
      <c r="CX722" s="92"/>
      <c r="CY722" s="92"/>
      <c r="CZ722" s="92"/>
      <c r="DA722" s="92"/>
      <c r="DB722" s="92"/>
      <c r="DC722" s="92"/>
      <c r="DD722" s="92"/>
      <c r="DE722" s="92"/>
      <c r="DF722" s="92"/>
      <c r="DG722" s="92"/>
      <c r="DH722" s="92"/>
      <c r="DI722" s="92"/>
      <c r="DJ722" s="92"/>
      <c r="DK722" s="92"/>
      <c r="DL722" s="92"/>
    </row>
    <row r="723" spans="1:116" s="93" customFormat="1" ht="33.75">
      <c r="A723" s="11">
        <v>18</v>
      </c>
      <c r="B723" s="11"/>
      <c r="C723" s="38" t="s">
        <v>210</v>
      </c>
      <c r="D723" s="11" t="s">
        <v>211</v>
      </c>
      <c r="E723" s="12">
        <v>50</v>
      </c>
      <c r="F723" s="79"/>
      <c r="G723" s="78"/>
      <c r="H723" s="79">
        <f t="shared" si="6"/>
        <v>50</v>
      </c>
      <c r="I723" s="11" t="s">
        <v>1547</v>
      </c>
      <c r="J723" s="11"/>
      <c r="K723" s="11"/>
      <c r="L723" s="11"/>
      <c r="M723" s="11"/>
      <c r="N723" s="11"/>
      <c r="O723" s="11" t="s">
        <v>212</v>
      </c>
      <c r="P723" s="10" t="s">
        <v>213</v>
      </c>
      <c r="Q723" s="11"/>
      <c r="R723" s="11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 s="92"/>
      <c r="CO723" s="92"/>
      <c r="CP723" s="92"/>
      <c r="CQ723" s="92"/>
      <c r="CR723" s="92"/>
      <c r="CS723" s="92"/>
      <c r="CT723" s="92"/>
      <c r="CU723" s="92"/>
      <c r="CV723" s="92"/>
      <c r="CW723" s="92"/>
      <c r="CX723" s="92"/>
      <c r="CY723" s="92"/>
      <c r="CZ723" s="92"/>
      <c r="DA723" s="92"/>
      <c r="DB723" s="92"/>
      <c r="DC723" s="92"/>
      <c r="DD723" s="92"/>
      <c r="DE723" s="92"/>
      <c r="DF723" s="92"/>
      <c r="DG723" s="92"/>
      <c r="DH723" s="92"/>
      <c r="DI723" s="92"/>
      <c r="DJ723" s="92"/>
      <c r="DK723" s="92"/>
      <c r="DL723" s="92"/>
    </row>
    <row r="724" spans="1:116" s="93" customFormat="1" ht="33.75">
      <c r="A724" s="11">
        <v>19</v>
      </c>
      <c r="B724" s="11"/>
      <c r="C724" s="38" t="s">
        <v>128</v>
      </c>
      <c r="D724" s="11" t="s">
        <v>1155</v>
      </c>
      <c r="E724" s="12">
        <v>3050</v>
      </c>
      <c r="F724" s="79">
        <v>50</v>
      </c>
      <c r="G724" s="78"/>
      <c r="H724" s="79">
        <f t="shared" si="6"/>
        <v>3000</v>
      </c>
      <c r="I724" s="11" t="s">
        <v>1547</v>
      </c>
      <c r="J724" s="11"/>
      <c r="K724" s="11"/>
      <c r="L724" s="11"/>
      <c r="M724" s="11"/>
      <c r="N724" s="11"/>
      <c r="O724" s="11" t="s">
        <v>214</v>
      </c>
      <c r="P724" s="10" t="s">
        <v>215</v>
      </c>
      <c r="Q724" s="11"/>
      <c r="R724" s="11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 s="92"/>
      <c r="CO724" s="92"/>
      <c r="CP724" s="92"/>
      <c r="CQ724" s="92"/>
      <c r="CR724" s="92"/>
      <c r="CS724" s="92"/>
      <c r="CT724" s="92"/>
      <c r="CU724" s="92"/>
      <c r="CV724" s="92"/>
      <c r="CW724" s="92"/>
      <c r="CX724" s="92"/>
      <c r="CY724" s="92"/>
      <c r="CZ724" s="92"/>
      <c r="DA724" s="92"/>
      <c r="DB724" s="92"/>
      <c r="DC724" s="92"/>
      <c r="DD724" s="92"/>
      <c r="DE724" s="92"/>
      <c r="DF724" s="92"/>
      <c r="DG724" s="92"/>
      <c r="DH724" s="92"/>
      <c r="DI724" s="92"/>
      <c r="DJ724" s="92"/>
      <c r="DK724" s="92"/>
      <c r="DL724" s="92"/>
    </row>
    <row r="725" spans="1:116" s="93" customFormat="1" ht="33.75">
      <c r="A725" s="11">
        <v>20</v>
      </c>
      <c r="B725" s="11"/>
      <c r="C725" s="38" t="s">
        <v>216</v>
      </c>
      <c r="D725" s="11" t="s">
        <v>217</v>
      </c>
      <c r="E725" s="12">
        <v>10200</v>
      </c>
      <c r="F725" s="79">
        <v>2200</v>
      </c>
      <c r="G725" s="78"/>
      <c r="H725" s="79">
        <f t="shared" si="6"/>
        <v>8000</v>
      </c>
      <c r="I725" s="11" t="s">
        <v>1547</v>
      </c>
      <c r="J725" s="11"/>
      <c r="K725" s="11"/>
      <c r="L725" s="11"/>
      <c r="M725" s="11"/>
      <c r="N725" s="11"/>
      <c r="O725" s="11" t="s">
        <v>218</v>
      </c>
      <c r="P725" s="10" t="s">
        <v>219</v>
      </c>
      <c r="Q725" s="11"/>
      <c r="R725" s="11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  <c r="CY725" s="92"/>
      <c r="CZ725" s="92"/>
      <c r="DA725" s="92"/>
      <c r="DB725" s="92"/>
      <c r="DC725" s="92"/>
      <c r="DD725" s="92"/>
      <c r="DE725" s="92"/>
      <c r="DF725" s="92"/>
      <c r="DG725" s="92"/>
      <c r="DH725" s="92"/>
      <c r="DI725" s="92"/>
      <c r="DJ725" s="92"/>
      <c r="DK725" s="92"/>
      <c r="DL725" s="92"/>
    </row>
    <row r="726" spans="1:116" s="93" customFormat="1" ht="33.75">
      <c r="A726" s="11">
        <v>21</v>
      </c>
      <c r="B726" s="11"/>
      <c r="C726" s="38" t="s">
        <v>220</v>
      </c>
      <c r="D726" s="38" t="s">
        <v>221</v>
      </c>
      <c r="E726" s="80">
        <v>10200</v>
      </c>
      <c r="F726" s="81">
        <v>200</v>
      </c>
      <c r="G726" s="82"/>
      <c r="H726" s="81">
        <f t="shared" si="6"/>
        <v>10000</v>
      </c>
      <c r="I726" s="38" t="s">
        <v>1547</v>
      </c>
      <c r="J726" s="38"/>
      <c r="K726" s="38"/>
      <c r="L726" s="38"/>
      <c r="M726" s="38"/>
      <c r="N726" s="38"/>
      <c r="O726" s="38" t="s">
        <v>222</v>
      </c>
      <c r="P726" s="38" t="s">
        <v>223</v>
      </c>
      <c r="Q726" s="11"/>
      <c r="R726" s="11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 s="92"/>
      <c r="CO726" s="92"/>
      <c r="CP726" s="92"/>
      <c r="CQ726" s="92"/>
      <c r="CR726" s="92"/>
      <c r="CS726" s="92"/>
      <c r="CT726" s="92"/>
      <c r="CU726" s="92"/>
      <c r="CV726" s="92"/>
      <c r="CW726" s="92"/>
      <c r="CX726" s="92"/>
      <c r="CY726" s="92"/>
      <c r="CZ726" s="92"/>
      <c r="DA726" s="92"/>
      <c r="DB726" s="92"/>
      <c r="DC726" s="92"/>
      <c r="DD726" s="92"/>
      <c r="DE726" s="92"/>
      <c r="DF726" s="92"/>
      <c r="DG726" s="92"/>
      <c r="DH726" s="92"/>
      <c r="DI726" s="92"/>
      <c r="DJ726" s="92"/>
      <c r="DK726" s="92"/>
      <c r="DL726" s="92"/>
    </row>
    <row r="727" spans="1:116" s="93" customFormat="1" ht="22.5">
      <c r="A727" s="11">
        <v>22</v>
      </c>
      <c r="B727" s="11"/>
      <c r="C727" s="83" t="s">
        <v>1580</v>
      </c>
      <c r="D727" s="11" t="s">
        <v>224</v>
      </c>
      <c r="E727" s="84">
        <f>200+935</f>
        <v>1135</v>
      </c>
      <c r="F727" s="79"/>
      <c r="G727" s="78"/>
      <c r="H727" s="79">
        <f t="shared" si="6"/>
        <v>1135</v>
      </c>
      <c r="I727" s="38" t="s">
        <v>1547</v>
      </c>
      <c r="J727" s="38"/>
      <c r="K727" s="38"/>
      <c r="L727" s="38"/>
      <c r="M727" s="38"/>
      <c r="N727" s="38"/>
      <c r="O727" s="85" t="s">
        <v>1581</v>
      </c>
      <c r="P727" s="83" t="s">
        <v>225</v>
      </c>
      <c r="Q727" s="11"/>
      <c r="R727" s="11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 s="92"/>
      <c r="CO727" s="92"/>
      <c r="CP727" s="92"/>
      <c r="CQ727" s="92"/>
      <c r="CR727" s="92"/>
      <c r="CS727" s="92"/>
      <c r="CT727" s="92"/>
      <c r="CU727" s="92"/>
      <c r="CV727" s="92"/>
      <c r="CW727" s="92"/>
      <c r="CX727" s="92"/>
      <c r="CY727" s="92"/>
      <c r="CZ727" s="92"/>
      <c r="DA727" s="92"/>
      <c r="DB727" s="92"/>
      <c r="DC727" s="92"/>
      <c r="DD727" s="92"/>
      <c r="DE727" s="92"/>
      <c r="DF727" s="92"/>
      <c r="DG727" s="92"/>
      <c r="DH727" s="92"/>
      <c r="DI727" s="92"/>
      <c r="DJ727" s="92"/>
      <c r="DK727" s="92"/>
      <c r="DL727" s="92"/>
    </row>
    <row r="728" spans="1:116" s="93" customFormat="1" ht="22.5">
      <c r="A728" s="11">
        <v>23</v>
      </c>
      <c r="B728" s="11"/>
      <c r="C728" s="86" t="s">
        <v>226</v>
      </c>
      <c r="D728" s="11" t="s">
        <v>227</v>
      </c>
      <c r="E728" s="87">
        <f>200+200+200+5000-400</f>
        <v>5200</v>
      </c>
      <c r="F728" s="79"/>
      <c r="G728" s="78"/>
      <c r="H728" s="79">
        <f t="shared" si="6"/>
        <v>5200</v>
      </c>
      <c r="I728" s="38" t="s">
        <v>1547</v>
      </c>
      <c r="J728" s="38"/>
      <c r="K728" s="38"/>
      <c r="L728" s="38"/>
      <c r="M728" s="38"/>
      <c r="N728" s="38"/>
      <c r="O728" s="38" t="s">
        <v>228</v>
      </c>
      <c r="P728" s="86" t="s">
        <v>229</v>
      </c>
      <c r="Q728" s="11"/>
      <c r="R728" s="11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 s="92"/>
      <c r="CO728" s="92"/>
      <c r="CP728" s="92"/>
      <c r="CQ728" s="92"/>
      <c r="CR728" s="92"/>
      <c r="CS728" s="92"/>
      <c r="CT728" s="92"/>
      <c r="CU728" s="92"/>
      <c r="CV728" s="92"/>
      <c r="CW728" s="92"/>
      <c r="CX728" s="92"/>
      <c r="CY728" s="92"/>
      <c r="CZ728" s="92"/>
      <c r="DA728" s="92"/>
      <c r="DB728" s="92"/>
      <c r="DC728" s="92"/>
      <c r="DD728" s="92"/>
      <c r="DE728" s="92"/>
      <c r="DF728" s="92"/>
      <c r="DG728" s="92"/>
      <c r="DH728" s="92"/>
      <c r="DI728" s="92"/>
      <c r="DJ728" s="92"/>
      <c r="DK728" s="92"/>
      <c r="DL728" s="92"/>
    </row>
    <row r="729" spans="1:116" s="93" customFormat="1" ht="22.5">
      <c r="A729" s="11">
        <v>24</v>
      </c>
      <c r="B729" s="11"/>
      <c r="C729" s="86" t="s">
        <v>230</v>
      </c>
      <c r="D729" s="11" t="s">
        <v>231</v>
      </c>
      <c r="E729" s="87">
        <f>200+3510</f>
        <v>3710</v>
      </c>
      <c r="F729" s="79"/>
      <c r="G729" s="78"/>
      <c r="H729" s="79">
        <f t="shared" si="6"/>
        <v>3710</v>
      </c>
      <c r="I729" s="38" t="s">
        <v>1547</v>
      </c>
      <c r="J729" s="38"/>
      <c r="K729" s="38"/>
      <c r="L729" s="38"/>
      <c r="M729" s="38"/>
      <c r="N729" s="38"/>
      <c r="O729" s="38" t="s">
        <v>1582</v>
      </c>
      <c r="P729" s="86" t="s">
        <v>232</v>
      </c>
      <c r="Q729" s="11"/>
      <c r="R729" s="11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 s="92"/>
      <c r="CO729" s="92"/>
      <c r="CP729" s="92"/>
      <c r="CQ729" s="92"/>
      <c r="CR729" s="92"/>
      <c r="CS729" s="92"/>
      <c r="CT729" s="92"/>
      <c r="CU729" s="92"/>
      <c r="CV729" s="92"/>
      <c r="CW729" s="92"/>
      <c r="CX729" s="92"/>
      <c r="CY729" s="92"/>
      <c r="CZ729" s="92"/>
      <c r="DA729" s="92"/>
      <c r="DB729" s="92"/>
      <c r="DC729" s="92"/>
      <c r="DD729" s="92"/>
      <c r="DE729" s="92"/>
      <c r="DF729" s="92"/>
      <c r="DG729" s="92"/>
      <c r="DH729" s="92"/>
      <c r="DI729" s="92"/>
      <c r="DJ729" s="92"/>
      <c r="DK729" s="92"/>
      <c r="DL729" s="92"/>
    </row>
    <row r="730" spans="1:116" s="93" customFormat="1" ht="22.5">
      <c r="A730" s="11">
        <v>25</v>
      </c>
      <c r="B730" s="11"/>
      <c r="C730" s="86" t="s">
        <v>233</v>
      </c>
      <c r="D730" s="11" t="s">
        <v>234</v>
      </c>
      <c r="E730" s="88">
        <v>2750</v>
      </c>
      <c r="F730" s="79"/>
      <c r="G730" s="78"/>
      <c r="H730" s="79">
        <f t="shared" si="6"/>
        <v>2750</v>
      </c>
      <c r="I730" s="38" t="s">
        <v>1547</v>
      </c>
      <c r="J730" s="38"/>
      <c r="K730" s="38"/>
      <c r="L730" s="38"/>
      <c r="M730" s="38"/>
      <c r="N730" s="38"/>
      <c r="O730" s="38" t="s">
        <v>235</v>
      </c>
      <c r="P730" s="86" t="s">
        <v>236</v>
      </c>
      <c r="Q730" s="11"/>
      <c r="R730" s="11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 s="92"/>
      <c r="CO730" s="92"/>
      <c r="CP730" s="92"/>
      <c r="CQ730" s="92"/>
      <c r="CR730" s="92"/>
      <c r="CS730" s="92"/>
      <c r="CT730" s="92"/>
      <c r="CU730" s="92"/>
      <c r="CV730" s="92"/>
      <c r="CW730" s="92"/>
      <c r="CX730" s="92"/>
      <c r="CY730" s="92"/>
      <c r="CZ730" s="92"/>
      <c r="DA730" s="92"/>
      <c r="DB730" s="92"/>
      <c r="DC730" s="92"/>
      <c r="DD730" s="92"/>
      <c r="DE730" s="92"/>
      <c r="DF730" s="92"/>
      <c r="DG730" s="92"/>
      <c r="DH730" s="92"/>
      <c r="DI730" s="92"/>
      <c r="DJ730" s="92"/>
      <c r="DK730" s="92"/>
      <c r="DL730" s="92"/>
    </row>
    <row r="731" spans="1:116" s="93" customFormat="1" ht="22.5">
      <c r="A731" s="11">
        <v>26</v>
      </c>
      <c r="B731" s="11"/>
      <c r="C731" s="86" t="s">
        <v>237</v>
      </c>
      <c r="D731" s="11" t="s">
        <v>238</v>
      </c>
      <c r="E731" s="87">
        <f>200+992-200</f>
        <v>992</v>
      </c>
      <c r="F731" s="79"/>
      <c r="G731" s="78"/>
      <c r="H731" s="79">
        <f t="shared" si="6"/>
        <v>992</v>
      </c>
      <c r="I731" s="38" t="s">
        <v>1547</v>
      </c>
      <c r="J731" s="38"/>
      <c r="K731" s="38"/>
      <c r="L731" s="38"/>
      <c r="M731" s="38"/>
      <c r="N731" s="38"/>
      <c r="O731" s="89" t="s">
        <v>239</v>
      </c>
      <c r="P731" s="86" t="s">
        <v>240</v>
      </c>
      <c r="Q731" s="11"/>
      <c r="R731" s="11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 s="92"/>
      <c r="CO731" s="92"/>
      <c r="CP731" s="92"/>
      <c r="CQ731" s="92"/>
      <c r="CR731" s="92"/>
      <c r="CS731" s="92"/>
      <c r="CT731" s="92"/>
      <c r="CU731" s="92"/>
      <c r="CV731" s="92"/>
      <c r="CW731" s="92"/>
      <c r="CX731" s="92"/>
      <c r="CY731" s="92"/>
      <c r="CZ731" s="92"/>
      <c r="DA731" s="92"/>
      <c r="DB731" s="92"/>
      <c r="DC731" s="92"/>
      <c r="DD731" s="92"/>
      <c r="DE731" s="92"/>
      <c r="DF731" s="92"/>
      <c r="DG731" s="92"/>
      <c r="DH731" s="92"/>
      <c r="DI731" s="92"/>
      <c r="DJ731" s="92"/>
      <c r="DK731" s="92"/>
      <c r="DL731" s="92"/>
    </row>
    <row r="732" spans="1:116" s="93" customFormat="1" ht="22.5">
      <c r="A732" s="11">
        <v>27</v>
      </c>
      <c r="B732" s="11"/>
      <c r="C732" s="86" t="s">
        <v>241</v>
      </c>
      <c r="D732" s="11" t="s">
        <v>242</v>
      </c>
      <c r="E732" s="87">
        <v>5000</v>
      </c>
      <c r="F732" s="79"/>
      <c r="G732" s="78"/>
      <c r="H732" s="79">
        <f t="shared" si="6"/>
        <v>5000</v>
      </c>
      <c r="I732" s="38" t="s">
        <v>1547</v>
      </c>
      <c r="J732" s="38"/>
      <c r="K732" s="38"/>
      <c r="L732" s="38"/>
      <c r="M732" s="38"/>
      <c r="N732" s="38"/>
      <c r="O732" s="38" t="s">
        <v>243</v>
      </c>
      <c r="P732" s="86" t="s">
        <v>244</v>
      </c>
      <c r="Q732" s="11"/>
      <c r="R732" s="11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 s="92"/>
      <c r="CO732" s="92"/>
      <c r="CP732" s="92"/>
      <c r="CQ732" s="92"/>
      <c r="CR732" s="92"/>
      <c r="CS732" s="92"/>
      <c r="CT732" s="92"/>
      <c r="CU732" s="92"/>
      <c r="CV732" s="92"/>
      <c r="CW732" s="92"/>
      <c r="CX732" s="92"/>
      <c r="CY732" s="92"/>
      <c r="CZ732" s="92"/>
      <c r="DA732" s="92"/>
      <c r="DB732" s="92"/>
      <c r="DC732" s="92"/>
      <c r="DD732" s="92"/>
      <c r="DE732" s="92"/>
      <c r="DF732" s="92"/>
      <c r="DG732" s="92"/>
      <c r="DH732" s="92"/>
      <c r="DI732" s="92"/>
      <c r="DJ732" s="92"/>
      <c r="DK732" s="92"/>
      <c r="DL732" s="92"/>
    </row>
    <row r="733" spans="1:116" s="93" customFormat="1" ht="22.5">
      <c r="A733" s="11">
        <v>28</v>
      </c>
      <c r="B733" s="11"/>
      <c r="C733" s="86" t="s">
        <v>245</v>
      </c>
      <c r="D733" s="11" t="s">
        <v>246</v>
      </c>
      <c r="E733" s="55">
        <v>3200</v>
      </c>
      <c r="F733" s="79"/>
      <c r="G733" s="78"/>
      <c r="H733" s="79">
        <f t="shared" si="6"/>
        <v>3200</v>
      </c>
      <c r="I733" s="38" t="s">
        <v>1547</v>
      </c>
      <c r="J733" s="38"/>
      <c r="K733" s="38"/>
      <c r="L733" s="38"/>
      <c r="M733" s="38"/>
      <c r="N733" s="38"/>
      <c r="O733" s="38" t="s">
        <v>247</v>
      </c>
      <c r="P733" s="86" t="s">
        <v>248</v>
      </c>
      <c r="Q733" s="11"/>
      <c r="R733" s="11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 s="92"/>
      <c r="CO733" s="92"/>
      <c r="CP733" s="92"/>
      <c r="CQ733" s="92"/>
      <c r="CR733" s="92"/>
      <c r="CS733" s="92"/>
      <c r="CT733" s="92"/>
      <c r="CU733" s="92"/>
      <c r="CV733" s="92"/>
      <c r="CW733" s="92"/>
      <c r="CX733" s="92"/>
      <c r="CY733" s="92"/>
      <c r="CZ733" s="92"/>
      <c r="DA733" s="92"/>
      <c r="DB733" s="92"/>
      <c r="DC733" s="92"/>
      <c r="DD733" s="92"/>
      <c r="DE733" s="92"/>
      <c r="DF733" s="92"/>
      <c r="DG733" s="92"/>
      <c r="DH733" s="92"/>
      <c r="DI733" s="92"/>
      <c r="DJ733" s="92"/>
      <c r="DK733" s="92"/>
      <c r="DL733" s="92"/>
    </row>
    <row r="734" spans="1:116" s="93" customFormat="1" ht="22.5">
      <c r="A734" s="11">
        <v>29</v>
      </c>
      <c r="B734" s="11"/>
      <c r="C734" s="86" t="s">
        <v>249</v>
      </c>
      <c r="D734" s="11" t="s">
        <v>250</v>
      </c>
      <c r="E734" s="87">
        <f>20000-5000</f>
        <v>15000</v>
      </c>
      <c r="F734" s="79"/>
      <c r="G734" s="78"/>
      <c r="H734" s="79">
        <f t="shared" si="6"/>
        <v>15000</v>
      </c>
      <c r="I734" s="38" t="s">
        <v>1547</v>
      </c>
      <c r="J734" s="38"/>
      <c r="K734" s="38"/>
      <c r="L734" s="38"/>
      <c r="M734" s="38"/>
      <c r="N734" s="38"/>
      <c r="O734" s="38" t="s">
        <v>251</v>
      </c>
      <c r="P734" s="86" t="s">
        <v>1225</v>
      </c>
      <c r="Q734" s="11"/>
      <c r="R734" s="11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 s="92"/>
      <c r="CO734" s="92"/>
      <c r="CP734" s="92"/>
      <c r="CQ734" s="92"/>
      <c r="CR734" s="92"/>
      <c r="CS734" s="92"/>
      <c r="CT734" s="92"/>
      <c r="CU734" s="92"/>
      <c r="CV734" s="92"/>
      <c r="CW734" s="92"/>
      <c r="CX734" s="92"/>
      <c r="CY734" s="92"/>
      <c r="CZ734" s="92"/>
      <c r="DA734" s="92"/>
      <c r="DB734" s="92"/>
      <c r="DC734" s="92"/>
      <c r="DD734" s="92"/>
      <c r="DE734" s="92"/>
      <c r="DF734" s="92"/>
      <c r="DG734" s="92"/>
      <c r="DH734" s="92"/>
      <c r="DI734" s="92"/>
      <c r="DJ734" s="92"/>
      <c r="DK734" s="92"/>
      <c r="DL734" s="92"/>
    </row>
    <row r="735" spans="1:116" s="93" customFormat="1" ht="22.5">
      <c r="A735" s="11">
        <v>30</v>
      </c>
      <c r="B735" s="11"/>
      <c r="C735" s="86" t="s">
        <v>1226</v>
      </c>
      <c r="D735" s="11" t="s">
        <v>1455</v>
      </c>
      <c r="E735" s="87">
        <v>20200</v>
      </c>
      <c r="F735" s="79"/>
      <c r="G735" s="78"/>
      <c r="H735" s="79">
        <f t="shared" si="6"/>
        <v>20200</v>
      </c>
      <c r="I735" s="38" t="s">
        <v>1547</v>
      </c>
      <c r="J735" s="38"/>
      <c r="K735" s="38"/>
      <c r="L735" s="38"/>
      <c r="M735" s="38"/>
      <c r="N735" s="38"/>
      <c r="O735" s="38" t="s">
        <v>1583</v>
      </c>
      <c r="P735" s="86" t="s">
        <v>1225</v>
      </c>
      <c r="Q735" s="11"/>
      <c r="R735" s="11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 s="92"/>
      <c r="CO735" s="92"/>
      <c r="CP735" s="92"/>
      <c r="CQ735" s="92"/>
      <c r="CR735" s="92"/>
      <c r="CS735" s="92"/>
      <c r="CT735" s="92"/>
      <c r="CU735" s="92"/>
      <c r="CV735" s="92"/>
      <c r="CW735" s="92"/>
      <c r="CX735" s="92"/>
      <c r="CY735" s="92"/>
      <c r="CZ735" s="92"/>
      <c r="DA735" s="92"/>
      <c r="DB735" s="92"/>
      <c r="DC735" s="92"/>
      <c r="DD735" s="92"/>
      <c r="DE735" s="92"/>
      <c r="DF735" s="92"/>
      <c r="DG735" s="92"/>
      <c r="DH735" s="92"/>
      <c r="DI735" s="92"/>
      <c r="DJ735" s="92"/>
      <c r="DK735" s="92"/>
      <c r="DL735" s="92"/>
    </row>
    <row r="736" spans="1:116" s="93" customFormat="1" ht="33.75">
      <c r="A736" s="11">
        <v>31</v>
      </c>
      <c r="B736" s="11"/>
      <c r="C736" s="86" t="s">
        <v>1456</v>
      </c>
      <c r="D736" s="11" t="s">
        <v>1457</v>
      </c>
      <c r="E736" s="55">
        <v>656</v>
      </c>
      <c r="F736" s="79"/>
      <c r="G736" s="78"/>
      <c r="H736" s="79">
        <f t="shared" si="6"/>
        <v>656</v>
      </c>
      <c r="I736" s="38" t="s">
        <v>1547</v>
      </c>
      <c r="J736" s="38"/>
      <c r="K736" s="38"/>
      <c r="L736" s="38"/>
      <c r="M736" s="38"/>
      <c r="N736" s="38"/>
      <c r="O736" s="38" t="s">
        <v>1458</v>
      </c>
      <c r="P736" s="86" t="s">
        <v>1459</v>
      </c>
      <c r="Q736" s="11"/>
      <c r="R736" s="11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 s="92"/>
      <c r="CO736" s="92"/>
      <c r="CP736" s="92"/>
      <c r="CQ736" s="92"/>
      <c r="CR736" s="92"/>
      <c r="CS736" s="92"/>
      <c r="CT736" s="92"/>
      <c r="CU736" s="92"/>
      <c r="CV736" s="92"/>
      <c r="CW736" s="92"/>
      <c r="CX736" s="92"/>
      <c r="CY736" s="92"/>
      <c r="CZ736" s="92"/>
      <c r="DA736" s="92"/>
      <c r="DB736" s="92"/>
      <c r="DC736" s="92"/>
      <c r="DD736" s="92"/>
      <c r="DE736" s="92"/>
      <c r="DF736" s="92"/>
      <c r="DG736" s="92"/>
      <c r="DH736" s="92"/>
      <c r="DI736" s="92"/>
      <c r="DJ736" s="92"/>
      <c r="DK736" s="92"/>
      <c r="DL736" s="92"/>
    </row>
    <row r="737" spans="1:116" s="93" customFormat="1" ht="22.5">
      <c r="A737" s="11">
        <v>32</v>
      </c>
      <c r="B737" s="11"/>
      <c r="C737" s="86" t="s">
        <v>1460</v>
      </c>
      <c r="D737" s="11" t="s">
        <v>1461</v>
      </c>
      <c r="E737" s="55">
        <v>30200</v>
      </c>
      <c r="F737" s="79"/>
      <c r="G737" s="78"/>
      <c r="H737" s="79">
        <f>E737-F737</f>
        <v>30200</v>
      </c>
      <c r="I737" s="38" t="s">
        <v>1547</v>
      </c>
      <c r="J737" s="38"/>
      <c r="K737" s="38"/>
      <c r="L737" s="38"/>
      <c r="M737" s="38"/>
      <c r="N737" s="38"/>
      <c r="O737" s="38" t="s">
        <v>1462</v>
      </c>
      <c r="P737" s="86" t="s">
        <v>1225</v>
      </c>
      <c r="Q737" s="11"/>
      <c r="R737" s="11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 s="92"/>
      <c r="CO737" s="92"/>
      <c r="CP737" s="92"/>
      <c r="CQ737" s="92"/>
      <c r="CR737" s="92"/>
      <c r="CS737" s="92"/>
      <c r="CT737" s="92"/>
      <c r="CU737" s="92"/>
      <c r="CV737" s="92"/>
      <c r="CW737" s="92"/>
      <c r="CX737" s="92"/>
      <c r="CY737" s="92"/>
      <c r="CZ737" s="92"/>
      <c r="DA737" s="92"/>
      <c r="DB737" s="92"/>
      <c r="DC737" s="92"/>
      <c r="DD737" s="92"/>
      <c r="DE737" s="92"/>
      <c r="DF737" s="92"/>
      <c r="DG737" s="92"/>
      <c r="DH737" s="92"/>
      <c r="DI737" s="92"/>
      <c r="DJ737" s="92"/>
      <c r="DK737" s="92"/>
      <c r="DL737" s="92"/>
    </row>
    <row r="738" spans="1:116" s="93" customFormat="1" ht="33.75">
      <c r="A738" s="11">
        <v>33</v>
      </c>
      <c r="B738" s="11"/>
      <c r="C738" s="86" t="s">
        <v>1463</v>
      </c>
      <c r="D738" s="11" t="s">
        <v>1464</v>
      </c>
      <c r="E738" s="87">
        <f>200+3066</f>
        <v>3266</v>
      </c>
      <c r="F738" s="79"/>
      <c r="G738" s="78"/>
      <c r="H738" s="79">
        <f aca="true" t="shared" si="7" ref="H738:H751">E738-F738</f>
        <v>3266</v>
      </c>
      <c r="I738" s="38" t="s">
        <v>1553</v>
      </c>
      <c r="J738" s="38"/>
      <c r="K738" s="38"/>
      <c r="L738" s="38"/>
      <c r="M738" s="38"/>
      <c r="N738" s="38"/>
      <c r="O738" s="38" t="s">
        <v>1465</v>
      </c>
      <c r="P738" s="90" t="s">
        <v>1466</v>
      </c>
      <c r="Q738" s="11"/>
      <c r="R738" s="11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 s="92"/>
      <c r="CO738" s="92"/>
      <c r="CP738" s="92"/>
      <c r="CQ738" s="92"/>
      <c r="CR738" s="92"/>
      <c r="CS738" s="92"/>
      <c r="CT738" s="92"/>
      <c r="CU738" s="92"/>
      <c r="CV738" s="92"/>
      <c r="CW738" s="92"/>
      <c r="CX738" s="92"/>
      <c r="CY738" s="92"/>
      <c r="CZ738" s="92"/>
      <c r="DA738" s="92"/>
      <c r="DB738" s="92"/>
      <c r="DC738" s="92"/>
      <c r="DD738" s="92"/>
      <c r="DE738" s="92"/>
      <c r="DF738" s="92"/>
      <c r="DG738" s="92"/>
      <c r="DH738" s="92"/>
      <c r="DI738" s="92"/>
      <c r="DJ738" s="92"/>
      <c r="DK738" s="92"/>
      <c r="DL738" s="92"/>
    </row>
    <row r="739" spans="1:116" s="93" customFormat="1" ht="33.75">
      <c r="A739" s="11">
        <v>34</v>
      </c>
      <c r="B739" s="11"/>
      <c r="C739" s="86" t="s">
        <v>1467</v>
      </c>
      <c r="D739" s="11" t="s">
        <v>1468</v>
      </c>
      <c r="E739" s="87">
        <f>200+200+84882+200+200+5950</f>
        <v>91632</v>
      </c>
      <c r="F739" s="79"/>
      <c r="G739" s="78"/>
      <c r="H739" s="79">
        <f t="shared" si="7"/>
        <v>91632</v>
      </c>
      <c r="I739" s="38" t="s">
        <v>1547</v>
      </c>
      <c r="J739" s="38"/>
      <c r="K739" s="38"/>
      <c r="L739" s="38"/>
      <c r="M739" s="38"/>
      <c r="N739" s="38"/>
      <c r="O739" s="38" t="s">
        <v>1469</v>
      </c>
      <c r="P739" s="10" t="s">
        <v>1470</v>
      </c>
      <c r="Q739" s="11"/>
      <c r="R739" s="11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 s="92"/>
      <c r="CO739" s="92"/>
      <c r="CP739" s="92"/>
      <c r="CQ739" s="92"/>
      <c r="CR739" s="92"/>
      <c r="CS739" s="92"/>
      <c r="CT739" s="92"/>
      <c r="CU739" s="92"/>
      <c r="CV739" s="92"/>
      <c r="CW739" s="92"/>
      <c r="CX739" s="92"/>
      <c r="CY739" s="92"/>
      <c r="CZ739" s="92"/>
      <c r="DA739" s="92"/>
      <c r="DB739" s="92"/>
      <c r="DC739" s="92"/>
      <c r="DD739" s="92"/>
      <c r="DE739" s="92"/>
      <c r="DF739" s="92"/>
      <c r="DG739" s="92"/>
      <c r="DH739" s="92"/>
      <c r="DI739" s="92"/>
      <c r="DJ739" s="92"/>
      <c r="DK739" s="92"/>
      <c r="DL739" s="92"/>
    </row>
    <row r="740" spans="1:116" s="93" customFormat="1" ht="33.75">
      <c r="A740" s="11">
        <v>35</v>
      </c>
      <c r="B740" s="11"/>
      <c r="C740" s="86" t="s">
        <v>1471</v>
      </c>
      <c r="D740" s="11" t="s">
        <v>1472</v>
      </c>
      <c r="E740" s="87">
        <v>33562</v>
      </c>
      <c r="F740" s="79"/>
      <c r="G740" s="78"/>
      <c r="H740" s="79">
        <f t="shared" si="7"/>
        <v>33562</v>
      </c>
      <c r="I740" s="38" t="s">
        <v>1547</v>
      </c>
      <c r="J740" s="38"/>
      <c r="K740" s="38"/>
      <c r="L740" s="38"/>
      <c r="M740" s="38"/>
      <c r="N740" s="38"/>
      <c r="O740" s="38" t="s">
        <v>1473</v>
      </c>
      <c r="P740" s="10" t="s">
        <v>1474</v>
      </c>
      <c r="Q740" s="11"/>
      <c r="R740" s="11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 s="92"/>
      <c r="CO740" s="92"/>
      <c r="CP740" s="92"/>
      <c r="CQ740" s="92"/>
      <c r="CR740" s="92"/>
      <c r="CS740" s="92"/>
      <c r="CT740" s="92"/>
      <c r="CU740" s="92"/>
      <c r="CV740" s="92"/>
      <c r="CW740" s="92"/>
      <c r="CX740" s="92"/>
      <c r="CY740" s="92"/>
      <c r="CZ740" s="92"/>
      <c r="DA740" s="92"/>
      <c r="DB740" s="92"/>
      <c r="DC740" s="92"/>
      <c r="DD740" s="92"/>
      <c r="DE740" s="92"/>
      <c r="DF740" s="92"/>
      <c r="DG740" s="92"/>
      <c r="DH740" s="92"/>
      <c r="DI740" s="92"/>
      <c r="DJ740" s="92"/>
      <c r="DK740" s="92"/>
      <c r="DL740" s="92"/>
    </row>
    <row r="741" spans="1:116" s="93" customFormat="1" ht="33.75">
      <c r="A741" s="11">
        <v>36</v>
      </c>
      <c r="B741" s="11"/>
      <c r="C741" s="86" t="s">
        <v>1475</v>
      </c>
      <c r="D741" s="11" t="s">
        <v>1476</v>
      </c>
      <c r="E741" s="87">
        <v>4535</v>
      </c>
      <c r="F741" s="79"/>
      <c r="G741" s="78"/>
      <c r="H741" s="79">
        <f t="shared" si="7"/>
        <v>4535</v>
      </c>
      <c r="I741" s="38" t="s">
        <v>1547</v>
      </c>
      <c r="J741" s="38"/>
      <c r="K741" s="38"/>
      <c r="L741" s="38"/>
      <c r="M741" s="38"/>
      <c r="N741" s="38"/>
      <c r="O741" s="38" t="s">
        <v>1477</v>
      </c>
      <c r="P741" s="10" t="s">
        <v>1478</v>
      </c>
      <c r="Q741" s="11"/>
      <c r="R741" s="11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 s="92"/>
      <c r="CO741" s="92"/>
      <c r="CP741" s="92"/>
      <c r="CQ741" s="92"/>
      <c r="CR741" s="92"/>
      <c r="CS741" s="92"/>
      <c r="CT741" s="92"/>
      <c r="CU741" s="92"/>
      <c r="CV741" s="92"/>
      <c r="CW741" s="92"/>
      <c r="CX741" s="92"/>
      <c r="CY741" s="92"/>
      <c r="CZ741" s="92"/>
      <c r="DA741" s="92"/>
      <c r="DB741" s="92"/>
      <c r="DC741" s="92"/>
      <c r="DD741" s="92"/>
      <c r="DE741" s="92"/>
      <c r="DF741" s="92"/>
      <c r="DG741" s="92"/>
      <c r="DH741" s="92"/>
      <c r="DI741" s="92"/>
      <c r="DJ741" s="92"/>
      <c r="DK741" s="92"/>
      <c r="DL741" s="92"/>
    </row>
    <row r="742" spans="1:116" s="93" customFormat="1" ht="33.75">
      <c r="A742" s="11">
        <v>37</v>
      </c>
      <c r="B742" s="11"/>
      <c r="C742" s="86" t="s">
        <v>1479</v>
      </c>
      <c r="D742" s="11" t="s">
        <v>1480</v>
      </c>
      <c r="E742" s="55">
        <v>3050</v>
      </c>
      <c r="F742" s="79"/>
      <c r="G742" s="78"/>
      <c r="H742" s="79">
        <f t="shared" si="7"/>
        <v>3050</v>
      </c>
      <c r="I742" s="38" t="s">
        <v>1553</v>
      </c>
      <c r="J742" s="38"/>
      <c r="K742" s="38"/>
      <c r="L742" s="38"/>
      <c r="M742" s="38"/>
      <c r="N742" s="38"/>
      <c r="O742" s="38" t="s">
        <v>1481</v>
      </c>
      <c r="P742" s="10" t="s">
        <v>1482</v>
      </c>
      <c r="Q742" s="11"/>
      <c r="R742" s="11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2"/>
      <c r="CQ742" s="92"/>
      <c r="CR742" s="92"/>
      <c r="CS742" s="92"/>
      <c r="CT742" s="92"/>
      <c r="CU742" s="92"/>
      <c r="CV742" s="92"/>
      <c r="CW742" s="92"/>
      <c r="CX742" s="92"/>
      <c r="CY742" s="92"/>
      <c r="CZ742" s="92"/>
      <c r="DA742" s="92"/>
      <c r="DB742" s="92"/>
      <c r="DC742" s="92"/>
      <c r="DD742" s="92"/>
      <c r="DE742" s="92"/>
      <c r="DF742" s="92"/>
      <c r="DG742" s="92"/>
      <c r="DH742" s="92"/>
      <c r="DI742" s="92"/>
      <c r="DJ742" s="92"/>
      <c r="DK742" s="92"/>
      <c r="DL742" s="92"/>
    </row>
    <row r="743" spans="1:116" s="93" customFormat="1" ht="33.75">
      <c r="A743" s="11">
        <v>38</v>
      </c>
      <c r="B743" s="11"/>
      <c r="C743" s="86" t="s">
        <v>1483</v>
      </c>
      <c r="D743" s="11" t="s">
        <v>1484</v>
      </c>
      <c r="E743" s="88">
        <v>4558</v>
      </c>
      <c r="F743" s="79"/>
      <c r="G743" s="78"/>
      <c r="H743" s="79">
        <f t="shared" si="7"/>
        <v>4558</v>
      </c>
      <c r="I743" s="38" t="s">
        <v>1553</v>
      </c>
      <c r="J743" s="38"/>
      <c r="K743" s="38"/>
      <c r="L743" s="38"/>
      <c r="M743" s="38"/>
      <c r="N743" s="38"/>
      <c r="O743" s="38" t="s">
        <v>1485</v>
      </c>
      <c r="P743" s="10" t="s">
        <v>1486</v>
      </c>
      <c r="Q743" s="11"/>
      <c r="R743" s="11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 s="92"/>
      <c r="CO743" s="92"/>
      <c r="CP743" s="92"/>
      <c r="CQ743" s="92"/>
      <c r="CR743" s="92"/>
      <c r="CS743" s="92"/>
      <c r="CT743" s="92"/>
      <c r="CU743" s="92"/>
      <c r="CV743" s="92"/>
      <c r="CW743" s="92"/>
      <c r="CX743" s="92"/>
      <c r="CY743" s="92"/>
      <c r="CZ743" s="92"/>
      <c r="DA743" s="92"/>
      <c r="DB743" s="92"/>
      <c r="DC743" s="92"/>
      <c r="DD743" s="92"/>
      <c r="DE743" s="92"/>
      <c r="DF743" s="92"/>
      <c r="DG743" s="92"/>
      <c r="DH743" s="92"/>
      <c r="DI743" s="92"/>
      <c r="DJ743" s="92"/>
      <c r="DK743" s="92"/>
      <c r="DL743" s="92"/>
    </row>
    <row r="744" spans="1:116" s="93" customFormat="1" ht="33.75">
      <c r="A744" s="11">
        <v>39</v>
      </c>
      <c r="B744" s="11"/>
      <c r="C744" s="86" t="s">
        <v>1487</v>
      </c>
      <c r="D744" s="11" t="s">
        <v>1488</v>
      </c>
      <c r="E744" s="87">
        <v>400</v>
      </c>
      <c r="F744" s="79"/>
      <c r="G744" s="78"/>
      <c r="H744" s="79">
        <f t="shared" si="7"/>
        <v>400</v>
      </c>
      <c r="I744" s="38" t="s">
        <v>1553</v>
      </c>
      <c r="J744" s="38"/>
      <c r="K744" s="38"/>
      <c r="L744" s="38"/>
      <c r="M744" s="38"/>
      <c r="N744" s="38"/>
      <c r="O744" s="38" t="s">
        <v>1489</v>
      </c>
      <c r="P744" s="10" t="s">
        <v>1490</v>
      </c>
      <c r="Q744" s="11"/>
      <c r="R744" s="11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 s="92"/>
      <c r="CO744" s="92"/>
      <c r="CP744" s="92"/>
      <c r="CQ744" s="92"/>
      <c r="CR744" s="92"/>
      <c r="CS744" s="92"/>
      <c r="CT744" s="92"/>
      <c r="CU744" s="92"/>
      <c r="CV744" s="92"/>
      <c r="CW744" s="92"/>
      <c r="CX744" s="92"/>
      <c r="CY744" s="92"/>
      <c r="CZ744" s="92"/>
      <c r="DA744" s="92"/>
      <c r="DB744" s="92"/>
      <c r="DC744" s="92"/>
      <c r="DD744" s="92"/>
      <c r="DE744" s="92"/>
      <c r="DF744" s="92"/>
      <c r="DG744" s="92"/>
      <c r="DH744" s="92"/>
      <c r="DI744" s="92"/>
      <c r="DJ744" s="92"/>
      <c r="DK744" s="92"/>
      <c r="DL744" s="92"/>
    </row>
    <row r="745" spans="1:116" s="93" customFormat="1" ht="33.75">
      <c r="A745" s="11">
        <v>40</v>
      </c>
      <c r="B745" s="11"/>
      <c r="C745" s="86" t="s">
        <v>1491</v>
      </c>
      <c r="D745" s="11" t="s">
        <v>1492</v>
      </c>
      <c r="E745" s="87">
        <v>1122</v>
      </c>
      <c r="F745" s="79"/>
      <c r="G745" s="78"/>
      <c r="H745" s="79">
        <f t="shared" si="7"/>
        <v>1122</v>
      </c>
      <c r="I745" s="38" t="s">
        <v>1553</v>
      </c>
      <c r="J745" s="38"/>
      <c r="K745" s="38"/>
      <c r="L745" s="38"/>
      <c r="M745" s="38"/>
      <c r="N745" s="38"/>
      <c r="O745" s="38" t="s">
        <v>1481</v>
      </c>
      <c r="P745" s="10" t="s">
        <v>1493</v>
      </c>
      <c r="Q745" s="11"/>
      <c r="R745" s="11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 s="92"/>
      <c r="CO745" s="92"/>
      <c r="CP745" s="92"/>
      <c r="CQ745" s="92"/>
      <c r="CR745" s="92"/>
      <c r="CS745" s="92"/>
      <c r="CT745" s="92"/>
      <c r="CU745" s="92"/>
      <c r="CV745" s="92"/>
      <c r="CW745" s="92"/>
      <c r="CX745" s="92"/>
      <c r="CY745" s="92"/>
      <c r="CZ745" s="92"/>
      <c r="DA745" s="92"/>
      <c r="DB745" s="92"/>
      <c r="DC745" s="92"/>
      <c r="DD745" s="92"/>
      <c r="DE745" s="92"/>
      <c r="DF745" s="92"/>
      <c r="DG745" s="92"/>
      <c r="DH745" s="92"/>
      <c r="DI745" s="92"/>
      <c r="DJ745" s="92"/>
      <c r="DK745" s="92"/>
      <c r="DL745" s="92"/>
    </row>
    <row r="746" spans="1:116" s="93" customFormat="1" ht="33.75">
      <c r="A746" s="11">
        <v>41</v>
      </c>
      <c r="B746" s="11"/>
      <c r="C746" s="86" t="s">
        <v>1494</v>
      </c>
      <c r="D746" s="11" t="s">
        <v>1495</v>
      </c>
      <c r="E746" s="55">
        <v>5000</v>
      </c>
      <c r="F746" s="79"/>
      <c r="G746" s="78"/>
      <c r="H746" s="79">
        <f t="shared" si="7"/>
        <v>5000</v>
      </c>
      <c r="I746" s="38" t="s">
        <v>1547</v>
      </c>
      <c r="J746" s="38"/>
      <c r="K746" s="38"/>
      <c r="L746" s="38"/>
      <c r="M746" s="38"/>
      <c r="N746" s="38"/>
      <c r="O746" s="38" t="s">
        <v>1496</v>
      </c>
      <c r="P746" s="10" t="s">
        <v>1497</v>
      </c>
      <c r="Q746" s="11"/>
      <c r="R746" s="11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 s="92"/>
      <c r="CO746" s="92"/>
      <c r="CP746" s="92"/>
      <c r="CQ746" s="92"/>
      <c r="CR746" s="92"/>
      <c r="CS746" s="92"/>
      <c r="CT746" s="92"/>
      <c r="CU746" s="92"/>
      <c r="CV746" s="92"/>
      <c r="CW746" s="92"/>
      <c r="CX746" s="92"/>
      <c r="CY746" s="92"/>
      <c r="CZ746" s="92"/>
      <c r="DA746" s="92"/>
      <c r="DB746" s="92"/>
      <c r="DC746" s="92"/>
      <c r="DD746" s="92"/>
      <c r="DE746" s="92"/>
      <c r="DF746" s="92"/>
      <c r="DG746" s="92"/>
      <c r="DH746" s="92"/>
      <c r="DI746" s="92"/>
      <c r="DJ746" s="92"/>
      <c r="DK746" s="92"/>
      <c r="DL746" s="92"/>
    </row>
    <row r="747" spans="1:116" s="93" customFormat="1" ht="33.75">
      <c r="A747" s="11">
        <v>42</v>
      </c>
      <c r="B747" s="11"/>
      <c r="C747" s="86" t="s">
        <v>1498</v>
      </c>
      <c r="D747" s="11" t="s">
        <v>1480</v>
      </c>
      <c r="E747" s="87">
        <v>4951</v>
      </c>
      <c r="F747" s="79"/>
      <c r="G747" s="78"/>
      <c r="H747" s="79">
        <f t="shared" si="7"/>
        <v>4951</v>
      </c>
      <c r="I747" s="38" t="s">
        <v>1547</v>
      </c>
      <c r="J747" s="38"/>
      <c r="K747" s="38"/>
      <c r="L747" s="38"/>
      <c r="M747" s="38"/>
      <c r="N747" s="38"/>
      <c r="O747" s="38" t="s">
        <v>1499</v>
      </c>
      <c r="P747" s="10" t="s">
        <v>1500</v>
      </c>
      <c r="Q747" s="11"/>
      <c r="R747" s="11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 s="92"/>
      <c r="CO747" s="92"/>
      <c r="CP747" s="92"/>
      <c r="CQ747" s="92"/>
      <c r="CR747" s="92"/>
      <c r="CS747" s="92"/>
      <c r="CT747" s="92"/>
      <c r="CU747" s="92"/>
      <c r="CV747" s="92"/>
      <c r="CW747" s="92"/>
      <c r="CX747" s="92"/>
      <c r="CY747" s="92"/>
      <c r="CZ747" s="92"/>
      <c r="DA747" s="92"/>
      <c r="DB747" s="92"/>
      <c r="DC747" s="92"/>
      <c r="DD747" s="92"/>
      <c r="DE747" s="92"/>
      <c r="DF747" s="92"/>
      <c r="DG747" s="92"/>
      <c r="DH747" s="92"/>
      <c r="DI747" s="92"/>
      <c r="DJ747" s="92"/>
      <c r="DK747" s="92"/>
      <c r="DL747" s="92"/>
    </row>
    <row r="748" spans="1:116" s="93" customFormat="1" ht="33.75">
      <c r="A748" s="11">
        <v>43</v>
      </c>
      <c r="B748" s="11"/>
      <c r="C748" s="86" t="s">
        <v>1501</v>
      </c>
      <c r="D748" s="11" t="s">
        <v>1502</v>
      </c>
      <c r="E748" s="87">
        <f>2950-100-1000</f>
        <v>1850</v>
      </c>
      <c r="F748" s="79"/>
      <c r="G748" s="78"/>
      <c r="H748" s="79">
        <f t="shared" si="7"/>
        <v>1850</v>
      </c>
      <c r="I748" s="38" t="s">
        <v>1547</v>
      </c>
      <c r="J748" s="38"/>
      <c r="K748" s="38"/>
      <c r="L748" s="38"/>
      <c r="M748" s="38"/>
      <c r="N748" s="38"/>
      <c r="O748" s="38" t="s">
        <v>1503</v>
      </c>
      <c r="P748" s="10" t="s">
        <v>1504</v>
      </c>
      <c r="Q748" s="11"/>
      <c r="R748" s="11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 s="92"/>
      <c r="CO748" s="92"/>
      <c r="CP748" s="92"/>
      <c r="CQ748" s="92"/>
      <c r="CR748" s="92"/>
      <c r="CS748" s="92"/>
      <c r="CT748" s="92"/>
      <c r="CU748" s="92"/>
      <c r="CV748" s="92"/>
      <c r="CW748" s="92"/>
      <c r="CX748" s="92"/>
      <c r="CY748" s="92"/>
      <c r="CZ748" s="92"/>
      <c r="DA748" s="92"/>
      <c r="DB748" s="92"/>
      <c r="DC748" s="92"/>
      <c r="DD748" s="92"/>
      <c r="DE748" s="92"/>
      <c r="DF748" s="92"/>
      <c r="DG748" s="92"/>
      <c r="DH748" s="92"/>
      <c r="DI748" s="92"/>
      <c r="DJ748" s="92"/>
      <c r="DK748" s="92"/>
      <c r="DL748" s="92"/>
    </row>
    <row r="749" spans="1:116" s="93" customFormat="1" ht="33.75">
      <c r="A749" s="11">
        <v>44</v>
      </c>
      <c r="B749" s="11"/>
      <c r="C749" s="86" t="s">
        <v>1505</v>
      </c>
      <c r="D749" s="11" t="s">
        <v>1506</v>
      </c>
      <c r="E749" s="87">
        <f>200+200+5000</f>
        <v>5400</v>
      </c>
      <c r="F749" s="79"/>
      <c r="G749" s="78"/>
      <c r="H749" s="79">
        <f t="shared" si="7"/>
        <v>5400</v>
      </c>
      <c r="I749" s="38" t="s">
        <v>1553</v>
      </c>
      <c r="J749" s="38"/>
      <c r="K749" s="38"/>
      <c r="L749" s="38"/>
      <c r="M749" s="38"/>
      <c r="N749" s="38"/>
      <c r="O749" s="38" t="s">
        <v>1507</v>
      </c>
      <c r="P749" s="10" t="s">
        <v>1508</v>
      </c>
      <c r="Q749" s="11"/>
      <c r="R749" s="11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 s="92"/>
      <c r="CO749" s="92"/>
      <c r="CP749" s="92"/>
      <c r="CQ749" s="92"/>
      <c r="CR749" s="92"/>
      <c r="CS749" s="92"/>
      <c r="CT749" s="92"/>
      <c r="CU749" s="92"/>
      <c r="CV749" s="92"/>
      <c r="CW749" s="92"/>
      <c r="CX749" s="92"/>
      <c r="CY749" s="92"/>
      <c r="CZ749" s="92"/>
      <c r="DA749" s="92"/>
      <c r="DB749" s="92"/>
      <c r="DC749" s="92"/>
      <c r="DD749" s="92"/>
      <c r="DE749" s="92"/>
      <c r="DF749" s="92"/>
      <c r="DG749" s="92"/>
      <c r="DH749" s="92"/>
      <c r="DI749" s="92"/>
      <c r="DJ749" s="92"/>
      <c r="DK749" s="92"/>
      <c r="DL749" s="92"/>
    </row>
    <row r="750" spans="1:116" s="93" customFormat="1" ht="33.75">
      <c r="A750" s="11">
        <v>45</v>
      </c>
      <c r="B750" s="11"/>
      <c r="C750" s="86" t="s">
        <v>1509</v>
      </c>
      <c r="D750" s="11" t="s">
        <v>1510</v>
      </c>
      <c r="E750" s="87">
        <v>4250</v>
      </c>
      <c r="F750" s="79"/>
      <c r="G750" s="78"/>
      <c r="H750" s="79">
        <f t="shared" si="7"/>
        <v>4250</v>
      </c>
      <c r="I750" s="38" t="s">
        <v>1547</v>
      </c>
      <c r="J750" s="38"/>
      <c r="K750" s="38"/>
      <c r="L750" s="38"/>
      <c r="M750" s="38"/>
      <c r="N750" s="38"/>
      <c r="O750" s="38" t="s">
        <v>1511</v>
      </c>
      <c r="P750" s="10" t="s">
        <v>1512</v>
      </c>
      <c r="Q750" s="11"/>
      <c r="R750" s="11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 s="92"/>
      <c r="CO750" s="92"/>
      <c r="CP750" s="92"/>
      <c r="CQ750" s="92"/>
      <c r="CR750" s="92"/>
      <c r="CS750" s="92"/>
      <c r="CT750" s="92"/>
      <c r="CU750" s="92"/>
      <c r="CV750" s="92"/>
      <c r="CW750" s="92"/>
      <c r="CX750" s="92"/>
      <c r="CY750" s="92"/>
      <c r="CZ750" s="92"/>
      <c r="DA750" s="92"/>
      <c r="DB750" s="92"/>
      <c r="DC750" s="92"/>
      <c r="DD750" s="92"/>
      <c r="DE750" s="92"/>
      <c r="DF750" s="92"/>
      <c r="DG750" s="92"/>
      <c r="DH750" s="92"/>
      <c r="DI750" s="92"/>
      <c r="DJ750" s="92"/>
      <c r="DK750" s="92"/>
      <c r="DL750" s="92"/>
    </row>
    <row r="751" spans="1:116" s="93" customFormat="1" ht="33.75">
      <c r="A751" s="11">
        <v>46</v>
      </c>
      <c r="B751" s="11"/>
      <c r="C751" s="86" t="s">
        <v>1513</v>
      </c>
      <c r="D751" s="11" t="s">
        <v>1502</v>
      </c>
      <c r="E751" s="87">
        <f>4200-200</f>
        <v>4000</v>
      </c>
      <c r="F751" s="12"/>
      <c r="G751" s="91"/>
      <c r="H751" s="12">
        <f t="shared" si="7"/>
        <v>4000</v>
      </c>
      <c r="I751" s="38" t="s">
        <v>1547</v>
      </c>
      <c r="J751" s="38"/>
      <c r="K751" s="38"/>
      <c r="L751" s="38"/>
      <c r="M751" s="38"/>
      <c r="N751" s="38"/>
      <c r="O751" s="38" t="s">
        <v>1496</v>
      </c>
      <c r="P751" s="10" t="s">
        <v>1514</v>
      </c>
      <c r="Q751" s="11"/>
      <c r="R751" s="11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 s="92"/>
      <c r="CO751" s="92"/>
      <c r="CP751" s="92"/>
      <c r="CQ751" s="92"/>
      <c r="CR751" s="92"/>
      <c r="CS751" s="92"/>
      <c r="CT751" s="92"/>
      <c r="CU751" s="92"/>
      <c r="CV751" s="92"/>
      <c r="CW751" s="92"/>
      <c r="CX751" s="92"/>
      <c r="CY751" s="92"/>
      <c r="CZ751" s="92"/>
      <c r="DA751" s="92"/>
      <c r="DB751" s="92"/>
      <c r="DC751" s="92"/>
      <c r="DD751" s="92"/>
      <c r="DE751" s="92"/>
      <c r="DF751" s="92"/>
      <c r="DG751" s="92"/>
      <c r="DH751" s="92"/>
      <c r="DI751" s="92"/>
      <c r="DJ751" s="92"/>
      <c r="DK751" s="92"/>
      <c r="DL751" s="92"/>
    </row>
    <row r="752" ht="12.75">
      <c r="Q752" s="5"/>
    </row>
    <row r="753" ht="12.75">
      <c r="Q753" s="5"/>
    </row>
    <row r="754" ht="12.75">
      <c r="Q754" s="5"/>
    </row>
    <row r="755" ht="12.75">
      <c r="Q755" s="5"/>
    </row>
    <row r="756" ht="12.75">
      <c r="Q756" s="5"/>
    </row>
    <row r="757" ht="12.75">
      <c r="Q757" s="5"/>
    </row>
    <row r="758" ht="12.75">
      <c r="Q758" s="5"/>
    </row>
    <row r="759" ht="12.75">
      <c r="Q759" s="5"/>
    </row>
    <row r="760" ht="12.75">
      <c r="Q760" s="5"/>
    </row>
    <row r="761" ht="12.75">
      <c r="Q761" s="5"/>
    </row>
    <row r="762" ht="12.75">
      <c r="Q762" s="5"/>
    </row>
    <row r="763" ht="12.75">
      <c r="Q763" s="5"/>
    </row>
    <row r="764" ht="12.75">
      <c r="Q764" s="5"/>
    </row>
    <row r="765" ht="12.75">
      <c r="Q765" s="5"/>
    </row>
    <row r="766" ht="12.75">
      <c r="Q766" s="5"/>
    </row>
    <row r="767" ht="12.75">
      <c r="Q767" s="5"/>
    </row>
    <row r="768" ht="12.75">
      <c r="Q768" s="5"/>
    </row>
    <row r="769" ht="12.75">
      <c r="Q769" s="5"/>
    </row>
    <row r="770" ht="12.75">
      <c r="Q770" s="5"/>
    </row>
    <row r="771" ht="12.75">
      <c r="Q771" s="5"/>
    </row>
    <row r="772" ht="12.75">
      <c r="Q772" s="5"/>
    </row>
    <row r="773" ht="12.75">
      <c r="Q773" s="5"/>
    </row>
    <row r="774" ht="12.75">
      <c r="Q774" s="5"/>
    </row>
    <row r="775" ht="12.75">
      <c r="Q775" s="5"/>
    </row>
    <row r="776" ht="12.75">
      <c r="Q776" s="5"/>
    </row>
    <row r="777" ht="12.75">
      <c r="Q777" s="5"/>
    </row>
    <row r="778" ht="12.75">
      <c r="Q778" s="5"/>
    </row>
    <row r="779" ht="12.75">
      <c r="Q779" s="5"/>
    </row>
    <row r="780" ht="12.75">
      <c r="Q780" s="5"/>
    </row>
    <row r="781" ht="12.75">
      <c r="Q781" s="5"/>
    </row>
    <row r="782" ht="12.75">
      <c r="Q782" s="5"/>
    </row>
    <row r="783" ht="12.75">
      <c r="Q783" s="5"/>
    </row>
    <row r="784" ht="12.75">
      <c r="Q784" s="5"/>
    </row>
    <row r="785" ht="12.75">
      <c r="Q785" s="5"/>
    </row>
    <row r="786" ht="12.75">
      <c r="Q786" s="5"/>
    </row>
    <row r="787" ht="12.75">
      <c r="Q787" s="5"/>
    </row>
    <row r="788" ht="12.75">
      <c r="Q788" s="5"/>
    </row>
    <row r="789" ht="12.75">
      <c r="Q789" s="5"/>
    </row>
    <row r="790" ht="12.75">
      <c r="Q790" s="5"/>
    </row>
    <row r="791" ht="12.75">
      <c r="Q791" s="5"/>
    </row>
    <row r="792" ht="12.75">
      <c r="Q792" s="5"/>
    </row>
    <row r="793" ht="12.75">
      <c r="Q793" s="5"/>
    </row>
    <row r="794" ht="12.75">
      <c r="Q794" s="5"/>
    </row>
    <row r="795" ht="12.75">
      <c r="Q795" s="5"/>
    </row>
    <row r="796" ht="12.75">
      <c r="Q796" s="5"/>
    </row>
    <row r="797" ht="12.75">
      <c r="Q797" s="5"/>
    </row>
    <row r="798" ht="12.75">
      <c r="Q798" s="5"/>
    </row>
    <row r="799" ht="12.75">
      <c r="Q799" s="5"/>
    </row>
    <row r="800" ht="12.75">
      <c r="Q800" s="5"/>
    </row>
    <row r="801" ht="12.75">
      <c r="Q801" s="5"/>
    </row>
    <row r="802" ht="12.75">
      <c r="Q802" s="5"/>
    </row>
    <row r="803" ht="12.75">
      <c r="Q803" s="5"/>
    </row>
    <row r="804" ht="12.75">
      <c r="Q804" s="5"/>
    </row>
    <row r="805" ht="12.75">
      <c r="Q805" s="5"/>
    </row>
    <row r="806" ht="12.75">
      <c r="Q806" s="5"/>
    </row>
    <row r="807" ht="12.75">
      <c r="Q807" s="5"/>
    </row>
    <row r="808" ht="12.75">
      <c r="Q808" s="5"/>
    </row>
    <row r="809" ht="12.75">
      <c r="Q809" s="5"/>
    </row>
    <row r="810" ht="12.75">
      <c r="Q810" s="5"/>
    </row>
    <row r="811" ht="12.75">
      <c r="Q811" s="5"/>
    </row>
    <row r="812" ht="12.75">
      <c r="Q812" s="5"/>
    </row>
    <row r="813" ht="12.75">
      <c r="Q813" s="5"/>
    </row>
    <row r="814" ht="12.75">
      <c r="Q814" s="5"/>
    </row>
    <row r="815" ht="12.75">
      <c r="Q815" s="5"/>
    </row>
    <row r="816" ht="12.75">
      <c r="Q816" s="5"/>
    </row>
    <row r="817" ht="12.75">
      <c r="Q817" s="5"/>
    </row>
    <row r="818" ht="12.75">
      <c r="Q818" s="5"/>
    </row>
    <row r="819" ht="12.75">
      <c r="Q819" s="5"/>
    </row>
    <row r="820" ht="12.75">
      <c r="Q820" s="5"/>
    </row>
    <row r="821" ht="12.75">
      <c r="Q821" s="5"/>
    </row>
    <row r="822" ht="12.75">
      <c r="Q822" s="5"/>
    </row>
    <row r="823" ht="12.75">
      <c r="Q823" s="5"/>
    </row>
    <row r="824" ht="12.75">
      <c r="Q824" s="5"/>
    </row>
    <row r="825" ht="12.75">
      <c r="Q825" s="5"/>
    </row>
    <row r="826" ht="12.75">
      <c r="Q826" s="5"/>
    </row>
    <row r="827" ht="12.75">
      <c r="Q827" s="5"/>
    </row>
    <row r="828" ht="12.75">
      <c r="Q828" s="5"/>
    </row>
    <row r="829" ht="12.75">
      <c r="Q829" s="5"/>
    </row>
    <row r="830" ht="12.75">
      <c r="Q830" s="5"/>
    </row>
    <row r="831" ht="12.75">
      <c r="Q831" s="5"/>
    </row>
    <row r="832" ht="12.75">
      <c r="Q832" s="5"/>
    </row>
    <row r="833" ht="12.75">
      <c r="Q833" s="5"/>
    </row>
    <row r="834" ht="12.75">
      <c r="Q834" s="5"/>
    </row>
    <row r="835" ht="12.75">
      <c r="Q835" s="5"/>
    </row>
    <row r="836" ht="12.75">
      <c r="Q836" s="5"/>
    </row>
    <row r="837" ht="12.75">
      <c r="Q837" s="5"/>
    </row>
    <row r="838" ht="12.75">
      <c r="Q838" s="5"/>
    </row>
    <row r="839" ht="12.75">
      <c r="Q839" s="5"/>
    </row>
    <row r="840" ht="12.75">
      <c r="Q840" s="5"/>
    </row>
    <row r="841" ht="12.75">
      <c r="Q841" s="5"/>
    </row>
    <row r="842" ht="12.75">
      <c r="Q842" s="5"/>
    </row>
    <row r="843" ht="12.75">
      <c r="Q843" s="5"/>
    </row>
    <row r="844" ht="12.75">
      <c r="Q844" s="5"/>
    </row>
    <row r="845" ht="12.75">
      <c r="Q845" s="5"/>
    </row>
    <row r="846" ht="12.75">
      <c r="Q846" s="5"/>
    </row>
    <row r="847" ht="12.75">
      <c r="Q847" s="5"/>
    </row>
    <row r="848" ht="12.75">
      <c r="Q848" s="5"/>
    </row>
    <row r="849" ht="12.75">
      <c r="Q849" s="5"/>
    </row>
    <row r="850" ht="12.75">
      <c r="Q850" s="5"/>
    </row>
    <row r="851" ht="12.75">
      <c r="Q851" s="5"/>
    </row>
    <row r="852" ht="12.75">
      <c r="Q852" s="5"/>
    </row>
    <row r="853" ht="12.75">
      <c r="Q853" s="5"/>
    </row>
    <row r="854" ht="12.75">
      <c r="Q854" s="5"/>
    </row>
    <row r="855" ht="12.75">
      <c r="Q855" s="5"/>
    </row>
    <row r="856" ht="12.75">
      <c r="Q856" s="5"/>
    </row>
    <row r="857" ht="12.75">
      <c r="Q857" s="5"/>
    </row>
    <row r="858" ht="12.75">
      <c r="Q858" s="5"/>
    </row>
    <row r="859" ht="12.75">
      <c r="Q859" s="5"/>
    </row>
    <row r="860" ht="12.75">
      <c r="Q860" s="5"/>
    </row>
    <row r="861" ht="12.75">
      <c r="Q861" s="5"/>
    </row>
    <row r="862" ht="12.75">
      <c r="Q862" s="5"/>
    </row>
    <row r="863" ht="12.75">
      <c r="Q863" s="5"/>
    </row>
    <row r="864" ht="12.75">
      <c r="Q864" s="5"/>
    </row>
    <row r="865" ht="12.75">
      <c r="Q865" s="5"/>
    </row>
    <row r="866" ht="12.75">
      <c r="Q866" s="5"/>
    </row>
    <row r="867" ht="12.75">
      <c r="Q867" s="5"/>
    </row>
    <row r="868" ht="12.75">
      <c r="Q868" s="5"/>
    </row>
    <row r="869" ht="12.75">
      <c r="Q869" s="5"/>
    </row>
    <row r="870" ht="12.75">
      <c r="Q870" s="5"/>
    </row>
    <row r="871" ht="12.75">
      <c r="Q871" s="5"/>
    </row>
    <row r="872" ht="12.75">
      <c r="Q872" s="5"/>
    </row>
    <row r="873" ht="12.75">
      <c r="Q873" s="5"/>
    </row>
    <row r="874" ht="12.75">
      <c r="Q874" s="5"/>
    </row>
    <row r="875" ht="12.75">
      <c r="Q875" s="5"/>
    </row>
    <row r="876" ht="12.75">
      <c r="Q876" s="5"/>
    </row>
    <row r="877" ht="12.75">
      <c r="Q877" s="5"/>
    </row>
    <row r="878" ht="12.75">
      <c r="Q878" s="5"/>
    </row>
    <row r="879" ht="12.75">
      <c r="Q879" s="5"/>
    </row>
    <row r="880" ht="12.75">
      <c r="Q880" s="5"/>
    </row>
    <row r="881" ht="12.75">
      <c r="Q881" s="5"/>
    </row>
    <row r="882" ht="12.75">
      <c r="Q882" s="5"/>
    </row>
    <row r="883" ht="12.75">
      <c r="Q883" s="5"/>
    </row>
    <row r="884" ht="12.75">
      <c r="Q884" s="5"/>
    </row>
    <row r="885" ht="12.75">
      <c r="Q885" s="5"/>
    </row>
    <row r="886" ht="12.75">
      <c r="Q886" s="5"/>
    </row>
    <row r="887" ht="12.75">
      <c r="Q887" s="5"/>
    </row>
    <row r="888" ht="12.75">
      <c r="Q888" s="5"/>
    </row>
    <row r="889" ht="12.75">
      <c r="Q889" s="5"/>
    </row>
    <row r="890" ht="12.75">
      <c r="Q890" s="5"/>
    </row>
    <row r="891" ht="12.75">
      <c r="Q891" s="5"/>
    </row>
    <row r="892" ht="12.75">
      <c r="Q892" s="5"/>
    </row>
    <row r="893" ht="12.75">
      <c r="Q893" s="5"/>
    </row>
    <row r="894" ht="12.75">
      <c r="Q894" s="5"/>
    </row>
    <row r="895" ht="12.75">
      <c r="Q895" s="5"/>
    </row>
    <row r="896" ht="12.75">
      <c r="Q896" s="5"/>
    </row>
    <row r="897" ht="12.75">
      <c r="Q897" s="5"/>
    </row>
    <row r="898" ht="12.75">
      <c r="Q898" s="5"/>
    </row>
    <row r="899" ht="12.75">
      <c r="Q899" s="5"/>
    </row>
    <row r="900" ht="12.75">
      <c r="Q900" s="5"/>
    </row>
    <row r="901" ht="12.75">
      <c r="Q901" s="5"/>
    </row>
    <row r="902" ht="12.75">
      <c r="Q902" s="5"/>
    </row>
    <row r="903" ht="12.75">
      <c r="Q903" s="5"/>
    </row>
    <row r="904" ht="12.75">
      <c r="Q904" s="5"/>
    </row>
    <row r="905" ht="12.75">
      <c r="Q905" s="5"/>
    </row>
    <row r="906" ht="12.75">
      <c r="Q906" s="5"/>
    </row>
    <row r="907" ht="12.75">
      <c r="Q907" s="5"/>
    </row>
    <row r="908" ht="12.75">
      <c r="Q908" s="5"/>
    </row>
    <row r="909" ht="12.75">
      <c r="Q909" s="5"/>
    </row>
    <row r="910" ht="12.75">
      <c r="Q910" s="5"/>
    </row>
    <row r="911" ht="12.75">
      <c r="Q911" s="5"/>
    </row>
    <row r="912" ht="12.75">
      <c r="Q912" s="5"/>
    </row>
    <row r="913" ht="12.75">
      <c r="Q913" s="5"/>
    </row>
    <row r="914" ht="12.75">
      <c r="Q914" s="5"/>
    </row>
    <row r="915" ht="12.75">
      <c r="Q915" s="5"/>
    </row>
    <row r="916" ht="12.75">
      <c r="Q916" s="5"/>
    </row>
    <row r="917" ht="12.75">
      <c r="Q917" s="5"/>
    </row>
    <row r="918" ht="12.75">
      <c r="Q918" s="5"/>
    </row>
    <row r="919" ht="12.75">
      <c r="Q919" s="5"/>
    </row>
    <row r="920" ht="12.75">
      <c r="Q920" s="5"/>
    </row>
    <row r="921" ht="12.75">
      <c r="Q921" s="5"/>
    </row>
    <row r="922" ht="12.75">
      <c r="Q922" s="5"/>
    </row>
    <row r="923" ht="12.75">
      <c r="Q923" s="5"/>
    </row>
    <row r="924" ht="12.75">
      <c r="Q924" s="5"/>
    </row>
    <row r="925" ht="12.75">
      <c r="Q925" s="5"/>
    </row>
    <row r="926" ht="12.75">
      <c r="Q926" s="5"/>
    </row>
    <row r="927" ht="12.75">
      <c r="Q927" s="5"/>
    </row>
    <row r="928" ht="12.75">
      <c r="Q928" s="5"/>
    </row>
    <row r="929" ht="12.75">
      <c r="Q929" s="5"/>
    </row>
    <row r="930" ht="12.75">
      <c r="Q930" s="5"/>
    </row>
    <row r="931" ht="12.75">
      <c r="Q931" s="5"/>
    </row>
    <row r="932" ht="12.75">
      <c r="Q932" s="5"/>
    </row>
    <row r="933" ht="12.75">
      <c r="Q933" s="5"/>
    </row>
    <row r="934" ht="12.75">
      <c r="Q934" s="5"/>
    </row>
    <row r="935" ht="12.75">
      <c r="Q935" s="5"/>
    </row>
    <row r="936" ht="12.75">
      <c r="Q936" s="5"/>
    </row>
    <row r="937" ht="12.75">
      <c r="Q937" s="5"/>
    </row>
    <row r="938" ht="12.75">
      <c r="Q938" s="5"/>
    </row>
    <row r="939" ht="12.75">
      <c r="Q939" s="5"/>
    </row>
    <row r="940" ht="12.75">
      <c r="Q940" s="5"/>
    </row>
    <row r="941" ht="12.75">
      <c r="Q941" s="5"/>
    </row>
    <row r="942" ht="12.75">
      <c r="Q942" s="5"/>
    </row>
    <row r="943" ht="12.75">
      <c r="Q943" s="5"/>
    </row>
    <row r="944" ht="12.75">
      <c r="Q944" s="5"/>
    </row>
    <row r="945" ht="12.75">
      <c r="Q945" s="5"/>
    </row>
    <row r="946" ht="12.75">
      <c r="Q946" s="5"/>
    </row>
    <row r="947" ht="12.75">
      <c r="Q947" s="5"/>
    </row>
    <row r="948" ht="12.75">
      <c r="Q948" s="5"/>
    </row>
    <row r="949" ht="12.75">
      <c r="Q949" s="5"/>
    </row>
    <row r="950" ht="12.75">
      <c r="Q950" s="5"/>
    </row>
    <row r="951" ht="12.75">
      <c r="Q951" s="5"/>
    </row>
    <row r="952" ht="12.75">
      <c r="Q952" s="5"/>
    </row>
    <row r="953" ht="12.75">
      <c r="Q953" s="5"/>
    </row>
    <row r="954" ht="12.75">
      <c r="Q954" s="5"/>
    </row>
    <row r="955" ht="12.75">
      <c r="Q955" s="5"/>
    </row>
    <row r="956" ht="12.75">
      <c r="Q956" s="5"/>
    </row>
    <row r="957" ht="12.75">
      <c r="Q957" s="5"/>
    </row>
    <row r="958" ht="12.75">
      <c r="Q958" s="5"/>
    </row>
    <row r="959" ht="12.75">
      <c r="Q959" s="5"/>
    </row>
    <row r="960" ht="12.75">
      <c r="Q960" s="5"/>
    </row>
    <row r="961" ht="12.75">
      <c r="Q961" s="5"/>
    </row>
    <row r="962" ht="12.75">
      <c r="Q962" s="5"/>
    </row>
    <row r="963" ht="12.75">
      <c r="Q963" s="5"/>
    </row>
    <row r="964" ht="12.75">
      <c r="Q964" s="5"/>
    </row>
    <row r="965" ht="12.75">
      <c r="Q965" s="5"/>
    </row>
    <row r="966" ht="12.75">
      <c r="Q966" s="5"/>
    </row>
    <row r="967" ht="12.75">
      <c r="Q967" s="5"/>
    </row>
    <row r="968" ht="12.75">
      <c r="Q968" s="5"/>
    </row>
    <row r="969" ht="12.75">
      <c r="Q969" s="5"/>
    </row>
    <row r="970" ht="12.75">
      <c r="Q970" s="5"/>
    </row>
    <row r="971" ht="12.75">
      <c r="Q971" s="5"/>
    </row>
    <row r="972" ht="12.75">
      <c r="Q972" s="5"/>
    </row>
    <row r="973" ht="12.75">
      <c r="Q973" s="5"/>
    </row>
    <row r="974" ht="12.75">
      <c r="Q974" s="5"/>
    </row>
    <row r="975" ht="12.75">
      <c r="Q975" s="5"/>
    </row>
    <row r="976" ht="12.75">
      <c r="Q976" s="5"/>
    </row>
    <row r="977" ht="12.75">
      <c r="Q977" s="5"/>
    </row>
    <row r="978" ht="12.75">
      <c r="Q978" s="5"/>
    </row>
    <row r="979" ht="12.75">
      <c r="Q979" s="5"/>
    </row>
    <row r="980" ht="12.75">
      <c r="Q980" s="5"/>
    </row>
    <row r="981" ht="12.75">
      <c r="Q981" s="5"/>
    </row>
    <row r="982" ht="12.75">
      <c r="Q982" s="5"/>
    </row>
    <row r="983" ht="12.75">
      <c r="Q983" s="5"/>
    </row>
    <row r="984" ht="12.75">
      <c r="Q984" s="5"/>
    </row>
    <row r="985" ht="12.75">
      <c r="Q985" s="5"/>
    </row>
    <row r="986" ht="12.75">
      <c r="Q986" s="5"/>
    </row>
    <row r="987" ht="12.75">
      <c r="Q987" s="5"/>
    </row>
    <row r="988" ht="12.75">
      <c r="Q988" s="5"/>
    </row>
    <row r="989" ht="12.75">
      <c r="Q989" s="5"/>
    </row>
    <row r="990" ht="12.75">
      <c r="Q990" s="5"/>
    </row>
    <row r="991" ht="12.75">
      <c r="Q991" s="5"/>
    </row>
    <row r="992" ht="12.75">
      <c r="Q992" s="5"/>
    </row>
    <row r="993" ht="12.75">
      <c r="Q993" s="5"/>
    </row>
    <row r="994" ht="12.75">
      <c r="Q994" s="5"/>
    </row>
    <row r="995" ht="12.75">
      <c r="Q995" s="5"/>
    </row>
    <row r="996" ht="12.75">
      <c r="Q996" s="5"/>
    </row>
    <row r="997" ht="12.75">
      <c r="Q997" s="5"/>
    </row>
    <row r="998" ht="12.75">
      <c r="Q998" s="5"/>
    </row>
    <row r="999" ht="12.75">
      <c r="Q999" s="5"/>
    </row>
    <row r="1000" ht="12.75">
      <c r="Q1000" s="5"/>
    </row>
    <row r="1001" ht="12.75">
      <c r="Q1001" s="5"/>
    </row>
    <row r="1002" ht="12.75">
      <c r="Q1002" s="5"/>
    </row>
    <row r="1003" ht="12.75">
      <c r="Q1003" s="5"/>
    </row>
    <row r="1004" ht="12.75">
      <c r="Q1004" s="5"/>
    </row>
    <row r="1005" ht="12.75">
      <c r="Q1005" s="5"/>
    </row>
    <row r="1006" ht="12.75">
      <c r="Q1006" s="5"/>
    </row>
    <row r="1007" ht="12.75">
      <c r="Q1007" s="5"/>
    </row>
    <row r="1008" ht="12.75">
      <c r="Q1008" s="5"/>
    </row>
    <row r="1009" ht="12.75">
      <c r="Q1009" s="5"/>
    </row>
    <row r="1010" ht="12.75">
      <c r="Q1010" s="5"/>
    </row>
    <row r="1011" ht="12.75">
      <c r="Q1011" s="5"/>
    </row>
    <row r="1012" ht="12.75">
      <c r="Q1012" s="5"/>
    </row>
    <row r="1013" ht="12.75">
      <c r="Q1013" s="5"/>
    </row>
    <row r="1014" ht="12.75">
      <c r="Q1014" s="5"/>
    </row>
    <row r="1015" ht="12.75">
      <c r="Q1015" s="5"/>
    </row>
    <row r="1016" ht="12.75">
      <c r="Q1016" s="5"/>
    </row>
    <row r="1017" ht="12.75">
      <c r="Q1017" s="5"/>
    </row>
    <row r="1018" ht="12.75">
      <c r="Q1018" s="5"/>
    </row>
    <row r="1019" ht="12.75">
      <c r="Q1019" s="5"/>
    </row>
    <row r="1020" ht="12.75">
      <c r="Q1020" s="5"/>
    </row>
    <row r="1021" ht="12.75">
      <c r="Q1021" s="5"/>
    </row>
    <row r="1022" ht="12.75">
      <c r="Q1022" s="5"/>
    </row>
    <row r="1023" ht="12.75">
      <c r="Q1023" s="5"/>
    </row>
    <row r="1024" ht="12.75">
      <c r="Q1024" s="5"/>
    </row>
    <row r="1025" ht="12.75">
      <c r="Q1025" s="5"/>
    </row>
    <row r="1026" ht="12.75">
      <c r="Q1026" s="5"/>
    </row>
    <row r="1027" ht="12.75">
      <c r="Q1027" s="5"/>
    </row>
    <row r="1028" ht="12.75">
      <c r="Q1028" s="5"/>
    </row>
    <row r="1029" ht="12.75">
      <c r="Q1029" s="5"/>
    </row>
    <row r="1030" ht="12.75">
      <c r="Q1030" s="5"/>
    </row>
    <row r="1031" ht="12.75">
      <c r="Q1031" s="5"/>
    </row>
    <row r="1032" ht="12.75">
      <c r="Q1032" s="5"/>
    </row>
    <row r="1033" ht="12.75">
      <c r="Q1033" s="5"/>
    </row>
    <row r="1034" ht="12.75">
      <c r="Q1034" s="5"/>
    </row>
    <row r="1035" ht="12.75">
      <c r="Q1035" s="5"/>
    </row>
    <row r="1036" ht="12.75">
      <c r="Q1036" s="5"/>
    </row>
    <row r="1037" ht="12.75">
      <c r="Q1037" s="5"/>
    </row>
    <row r="1038" ht="12.75">
      <c r="Q1038" s="5"/>
    </row>
    <row r="1039" ht="12.75">
      <c r="Q1039" s="5"/>
    </row>
    <row r="1040" ht="12.75">
      <c r="Q1040" s="5"/>
    </row>
    <row r="1041" ht="12.75">
      <c r="Q1041" s="5"/>
    </row>
  </sheetData>
  <sheetProtection/>
  <mergeCells count="32">
    <mergeCell ref="B704:R704"/>
    <mergeCell ref="Q8:Q11"/>
    <mergeCell ref="R8:R11"/>
    <mergeCell ref="E9:I9"/>
    <mergeCell ref="E10:E11"/>
    <mergeCell ref="F10:F11"/>
    <mergeCell ref="K10:K11"/>
    <mergeCell ref="L10:N10"/>
    <mergeCell ref="B562:P562"/>
    <mergeCell ref="G10:I10"/>
    <mergeCell ref="A2:E2"/>
    <mergeCell ref="A3:E3"/>
    <mergeCell ref="A4:E4"/>
    <mergeCell ref="E8:N8"/>
    <mergeCell ref="A8:A11"/>
    <mergeCell ref="B8:B11"/>
    <mergeCell ref="B6:N6"/>
    <mergeCell ref="D8:D11"/>
    <mergeCell ref="J10:J11"/>
    <mergeCell ref="J7:N7"/>
    <mergeCell ref="C8:C11"/>
    <mergeCell ref="J9:N9"/>
    <mergeCell ref="A270:D270"/>
    <mergeCell ref="B17:R17"/>
    <mergeCell ref="B75:R75"/>
    <mergeCell ref="B204:R204"/>
    <mergeCell ref="O8:O11"/>
    <mergeCell ref="P8:P11"/>
    <mergeCell ref="B637:R637"/>
    <mergeCell ref="B14:D14"/>
    <mergeCell ref="B16:D16"/>
    <mergeCell ref="B426:R426"/>
  </mergeCells>
  <conditionalFormatting sqref="Q194:Q195">
    <cfRule type="expression" priority="1" dxfId="0" stopIfTrue="1">
      <formula>AND(OR(#REF!&lt;&gt;"",#REF!&lt;&gt;"",#REF!&lt;&gt;"",#REF!&lt;&gt;"",#REF!&lt;&gt;"",S194&lt;&gt;"",U194&lt;&gt;"",V194&lt;&gt;"",W194&lt;&gt;""),Q194="")</formula>
    </cfRule>
  </conditionalFormatting>
  <conditionalFormatting sqref="Q154 Q147:Q148 Q156 Q150:Q152 Q141:Q144 Q158:Q159 Q161:Q162 Q164:Q166 Q174 Q168:Q172 Q176 Q180:Q181 Q178 Q183:Q188 Q190:Q191 Q193">
    <cfRule type="expression" priority="2" dxfId="0" stopIfTrue="1">
      <formula>AND(OR(R141&lt;&gt;"",#REF!&lt;&gt;"",#REF!&lt;&gt;"",#REF!&lt;&gt;"",#REF!&lt;&gt;"",S141&lt;&gt;"",U141&lt;&gt;"",V141&lt;&gt;"",W141&lt;&gt;""),Q141="")</formula>
    </cfRule>
  </conditionalFormatting>
  <conditionalFormatting sqref="Q157 Q149 Q153 Q145:Q146 Q155 Q163 Q160 Q167 Q173 Q175 Q182 Q189 Q192">
    <cfRule type="expression" priority="3" dxfId="0" stopIfTrue="1">
      <formula>AND(OR(R145&lt;&gt;"",#REF!&lt;&gt;"",#REF!&lt;&gt;"",#REF!&lt;&gt;"",#REF!&lt;&gt;"",S145&lt;&gt;"",U145&lt;&gt;"",V145&lt;&gt;"",W145&lt;&gt;"",X145&lt;&gt;"",Y145&lt;&gt;"",Z145&lt;&gt;""),Q145="")</formula>
    </cfRule>
  </conditionalFormatting>
  <conditionalFormatting sqref="Q179">
    <cfRule type="expression" priority="4" dxfId="0" stopIfTrue="1">
      <formula>AND(OR(R176&lt;&gt;"",#REF!&lt;&gt;"",#REF!&lt;&gt;"",#REF!&lt;&gt;"",#REF!&lt;&gt;"",S176&lt;&gt;"",U176&lt;&gt;"",V176&lt;&gt;"",W176&lt;&gt;""),Q179="")</formula>
    </cfRule>
  </conditionalFormatting>
  <dataValidations count="1">
    <dataValidation type="textLength" allowBlank="1" showInputMessage="1" showErrorMessage="1" errorTitle="Thông báo" error="Tối thiểu 02 ký tự" sqref="Q141:Q176 Q178:Q195">
      <formula1>2</formula1>
      <formula2>30</formula2>
    </dataValidation>
  </dataValidations>
  <printOptions/>
  <pageMargins left="0.2" right="0.2" top="0.24" bottom="0.27" header="0.3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Tong Dinh Phuc</cp:lastModifiedBy>
  <cp:lastPrinted>2016-03-18T00:40:18Z</cp:lastPrinted>
  <dcterms:created xsi:type="dcterms:W3CDTF">2015-03-03T05:11:17Z</dcterms:created>
  <dcterms:modified xsi:type="dcterms:W3CDTF">2016-03-28T02:01:06Z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